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120" windowHeight="7320" activeTab="7"/>
  </bookViews>
  <sheets>
    <sheet name="2пп" sheetId="1" r:id="rId1"/>
    <sheet name="3сп" sheetId="2" r:id="rId2"/>
    <sheet name="4м" sheetId="3" r:id="rId3"/>
    <sheet name="5ОР " sheetId="4" r:id="rId4"/>
    <sheet name="6КР " sheetId="5" r:id="rId5"/>
    <sheet name="7пр" sheetId="6" r:id="rId6"/>
    <sheet name="8 ВРпп" sheetId="7" r:id="rId7"/>
    <sheet name="9ВРcп " sheetId="8" r:id="rId8"/>
    <sheet name="10к11а" sheetId="9" r:id="rId9"/>
  </sheets>
  <definedNames>
    <definedName name="_xlnm._FilterDatabase">'3сп'!$A$5:$L$5</definedName>
  </definedNames>
  <calcPr fullCalcOnLoad="1"/>
</workbook>
</file>

<file path=xl/sharedStrings.xml><?xml version="1.0" encoding="utf-8"?>
<sst xmlns="http://schemas.openxmlformats.org/spreadsheetml/2006/main" count="780" uniqueCount="421">
  <si>
    <t>чисельність груп</t>
  </si>
  <si>
    <t>закладів</t>
  </si>
  <si>
    <t>бакалавр</t>
  </si>
  <si>
    <t>** Робоче місце знаходиться в одному приміщенні з іншим працівником, який не є фахівцем служби.</t>
  </si>
  <si>
    <t>ставок ПП (місто)</t>
  </si>
  <si>
    <t>Забезпечення практичними психологами закладів освіти, в яких передбачено 1 ставку на заклад</t>
  </si>
  <si>
    <t>Психодіагностика групова, соціально-психологічні дослідження серед:</t>
  </si>
  <si>
    <t>Спец. І кат.</t>
  </si>
  <si>
    <t>всього (село/селище)</t>
  </si>
  <si>
    <t>1400 і більше</t>
  </si>
  <si>
    <t>село (селище)</t>
  </si>
  <si>
    <t xml:space="preserve">    Обласний ЦППСР</t>
  </si>
  <si>
    <t xml:space="preserve">             батьків за місцем роботи;</t>
  </si>
  <si>
    <t>додатко-во ставок ПП</t>
  </si>
  <si>
    <t>200 і більше</t>
  </si>
  <si>
    <t>К-сть навч. закл.      (село)</t>
  </si>
  <si>
    <t>Всього за освітою (осіб)</t>
  </si>
  <si>
    <t>дефіцит (ставок)</t>
  </si>
  <si>
    <t>всього фахівців</t>
  </si>
  <si>
    <t>.</t>
  </si>
  <si>
    <t>Загалом</t>
  </si>
  <si>
    <t>,</t>
  </si>
  <si>
    <t>1</t>
  </si>
  <si>
    <t>чисельність учнів</t>
  </si>
  <si>
    <t xml:space="preserve">дефіцит </t>
  </si>
  <si>
    <t>всі ЗНЗ</t>
  </si>
  <si>
    <t>г) іншими представниками громади</t>
  </si>
  <si>
    <t>всього дефіцит (ставок)</t>
  </si>
  <si>
    <t>не атестовано</t>
  </si>
  <si>
    <t>Загалом:</t>
  </si>
  <si>
    <t>ставок</t>
  </si>
  <si>
    <t>кількість ставок в МЦППСР</t>
  </si>
  <si>
    <t>Зв'язки з громадськістю, відвідування:</t>
  </si>
  <si>
    <t>місто</t>
  </si>
  <si>
    <t>6  груп</t>
  </si>
  <si>
    <t>Спеціалізовані школи  - всього</t>
  </si>
  <si>
    <t>вакансії</t>
  </si>
  <si>
    <t>загалом по інших  КПК:</t>
  </si>
  <si>
    <t>Загалом по установах, що підвищували кваліфікацію:</t>
  </si>
  <si>
    <t>наявних ставок ПП (всього)</t>
  </si>
  <si>
    <t>% (по кв. категоріях)</t>
  </si>
  <si>
    <t>МНВК</t>
  </si>
  <si>
    <t>тип робочого місця: кабінет в ММК, РМК, ЗНЗ, ДНЗ, стіл в загальній кімнаті тощо (впишіть текст)</t>
  </si>
  <si>
    <t>позашкільні навчальні заклади</t>
  </si>
  <si>
    <t>Забезпечення потреби навчальних закладів у практичних психологах відповідно до нормативів чисельності (наказ МОН України від 02.07.2009 р. № 616)</t>
  </si>
  <si>
    <t>ДНЗ компенсуючого типу</t>
  </si>
  <si>
    <t>кількість РЦППСР</t>
  </si>
  <si>
    <t>Забезпечення потреби навчальних закладів у соціальних педагогах відповідно до нормативів чисельності (наказ МОН України від 02.07.2009 р. № 616)</t>
  </si>
  <si>
    <t>додаткові ставки</t>
  </si>
  <si>
    <t>район/місто</t>
  </si>
  <si>
    <t>суміщене робоче місце**</t>
  </si>
  <si>
    <t>9  груп</t>
  </si>
  <si>
    <t>додатковоставок</t>
  </si>
  <si>
    <t>Інші варіанти підвищення кваліфікації (заклад згідно свідоцтву про КПК)</t>
  </si>
  <si>
    <t xml:space="preserve">Проведення ділових ігор, інтерактивних занять, тренінгів для:    </t>
  </si>
  <si>
    <t>2000 і більше</t>
  </si>
  <si>
    <t xml:space="preserve">       - учнів (дітей) вдома:</t>
  </si>
  <si>
    <t xml:space="preserve">               інші види робіт</t>
  </si>
  <si>
    <t>ЗНЗ, ПТНЗ, ВНЗ та позашкільні заклади</t>
  </si>
  <si>
    <t>дефіцит</t>
  </si>
  <si>
    <t xml:space="preserve">                обстеження житлово-побутових умов дітей-сиріт, багатодітних сімей, сімей, які перебувають в кризовій ситуації та інших категорій</t>
  </si>
  <si>
    <t>Кількість посад СП</t>
  </si>
  <si>
    <t>частково забезпечено  (одне приміщення)</t>
  </si>
  <si>
    <t>кількість МЦППСР</t>
  </si>
  <si>
    <t xml:space="preserve">       - факультативні заняття:</t>
  </si>
  <si>
    <t>Додаткова інформація про методистів психологічної служби районів (міст)</t>
  </si>
  <si>
    <t>к-сть метод. (14-17)</t>
  </si>
  <si>
    <t xml:space="preserve">       - курси за вибором:</t>
  </si>
  <si>
    <t>Школи соціальної реабілітації для дітей, які потребують особливих умов виховання</t>
  </si>
  <si>
    <t>Всього:</t>
  </si>
  <si>
    <t>Забезпечення загальноосвітніх навчальних закладів соціальними педагогами відповіно до нормативів чисельності</t>
  </si>
  <si>
    <t>4 і більше (0,75 ст)</t>
  </si>
  <si>
    <t>к-сть метод.     (14-17)</t>
  </si>
  <si>
    <t>ставок СП. (місто)</t>
  </si>
  <si>
    <t>Статистичний звіт практичних психологів  за напрямками</t>
  </si>
  <si>
    <t xml:space="preserve">норм. потреба ПП </t>
  </si>
  <si>
    <t xml:space="preserve"> 9 - 4 </t>
  </si>
  <si>
    <t>к-сть ПП</t>
  </si>
  <si>
    <t>всього закладів</t>
  </si>
  <si>
    <t xml:space="preserve">а) учнів (дітей) всього:               </t>
  </si>
  <si>
    <t>11  груп</t>
  </si>
  <si>
    <t>Навч.-реабілітаційні центри для дітей, які потребують корекції фіз.та роз. розвитку</t>
  </si>
  <si>
    <t>Спеціальні школи (інтернати) - всього</t>
  </si>
  <si>
    <t xml:space="preserve">дефіцит ставок СП </t>
  </si>
  <si>
    <t>розділ</t>
  </si>
  <si>
    <t>підпорядкування (метод. каб., відділ освіти, інший варіант)</t>
  </si>
  <si>
    <t xml:space="preserve"> студентів ВНЗ  І-ІІ рівня акред.</t>
  </si>
  <si>
    <t>1000 і більше</t>
  </si>
  <si>
    <t>ДНЗ</t>
  </si>
  <si>
    <t>Статистичний звіт соціальних педагогів  за напрямками</t>
  </si>
  <si>
    <t>Тип НЗ</t>
  </si>
  <si>
    <t xml:space="preserve">наявних ставок СП </t>
  </si>
  <si>
    <t>Курси підвищення кваліфікації</t>
  </si>
  <si>
    <t>Загалом ПП :</t>
  </si>
  <si>
    <t>400 і більше</t>
  </si>
  <si>
    <t>а) учнями (дітьми):</t>
  </si>
  <si>
    <t>к-сть навч. закл. (село)</t>
  </si>
  <si>
    <t>Організаційні</t>
  </si>
  <si>
    <t>Загалом по таблиці :</t>
  </si>
  <si>
    <t>в) батьками/опікунами</t>
  </si>
  <si>
    <t>Всього атестовано</t>
  </si>
  <si>
    <t>всього (місто)</t>
  </si>
  <si>
    <t xml:space="preserve">потреба від-повідно до нормативу </t>
  </si>
  <si>
    <t>в ММК</t>
  </si>
  <si>
    <t>800 і більше</t>
  </si>
  <si>
    <t>Дошкільні навчальні заклади                     з кількістю груп:</t>
  </si>
  <si>
    <t>контроль (сума відповіних стовчиків):</t>
  </si>
  <si>
    <t>!!!</t>
  </si>
  <si>
    <t>1500 і більше</t>
  </si>
  <si>
    <t>а) учнями (дітьми), студентами</t>
  </si>
  <si>
    <t>спеціальні ДНЗ</t>
  </si>
  <si>
    <t>ставок ПП (всього)</t>
  </si>
  <si>
    <t>спец. вищої кв. кат. та пед.звання</t>
  </si>
  <si>
    <t>учнів  ПТНЗ</t>
  </si>
  <si>
    <t>Підвищення кваліфікації та атестація фахівців психологічної служби</t>
  </si>
  <si>
    <t>осіб</t>
  </si>
  <si>
    <t>* Приміщення (окреме), яке не відповідає санітарно-гігієнічним вимогам (див. положення про психологічний кабінет).</t>
  </si>
  <si>
    <t xml:space="preserve">, </t>
  </si>
  <si>
    <t>Спец. IІ кат.</t>
  </si>
  <si>
    <t>до 99</t>
  </si>
  <si>
    <t xml:space="preserve">               оформлення інших документів</t>
  </si>
  <si>
    <t>ставок СП   (село)</t>
  </si>
  <si>
    <t>методисти РМК (осіб)</t>
  </si>
  <si>
    <t>б) батьків/опікунів</t>
  </si>
  <si>
    <t>відсутнє робоче місце</t>
  </si>
  <si>
    <t xml:space="preserve">методисти </t>
  </si>
  <si>
    <t>до 4 (0,5 ст.)</t>
  </si>
  <si>
    <t>Мережа районних (міських) центрів практичної психології і соціальної роботи та методистів</t>
  </si>
  <si>
    <t xml:space="preserve">   Всього по району (місту)</t>
  </si>
  <si>
    <t>Спец.</t>
  </si>
  <si>
    <t>потреба (ставок)</t>
  </si>
  <si>
    <t>к-сть СП (10-13)</t>
  </si>
  <si>
    <t xml:space="preserve">        - студентів ВНЗ І-ІІ рівня акредитації</t>
  </si>
  <si>
    <t>Основні види роботи</t>
  </si>
  <si>
    <t>ставок ПП (село)</t>
  </si>
  <si>
    <t>Всього по області</t>
  </si>
  <si>
    <t>статус (юрид.особа, структ.підрозділ, інший варіант)</t>
  </si>
  <si>
    <t xml:space="preserve">       - батьків за місцем роботи:</t>
  </si>
  <si>
    <t>додатково</t>
  </si>
  <si>
    <t>кількість осіб в РЦППСР</t>
  </si>
  <si>
    <t>село(селище)</t>
  </si>
  <si>
    <t>бака-лавр</t>
  </si>
  <si>
    <t>Групова діагностика, соціально-педагогічні дослідження серед:</t>
  </si>
  <si>
    <t>Спец. школи (школи-інтернати) з поглибленим вивченням окремих предметів та курсів (ПВП)</t>
  </si>
  <si>
    <t>Санаторні школи для дітей, які потребують тривалого лікування</t>
  </si>
  <si>
    <t>ДНЗ (дит. будинок) інтернатного типу</t>
  </si>
  <si>
    <t>учнів ЗНЗ всіх типів</t>
  </si>
  <si>
    <t>к-сть СП</t>
  </si>
  <si>
    <t>600 і більше</t>
  </si>
  <si>
    <t>пристосоване приміщення*</t>
  </si>
  <si>
    <t>Загалом по ЗНЗ усіх типів:</t>
  </si>
  <si>
    <t>Санат. шк. для дітей, які потреб. тривалого лікування</t>
  </si>
  <si>
    <t xml:space="preserve">норм. потреба ставок СП </t>
  </si>
  <si>
    <t>кількість ставок в РЦППСР</t>
  </si>
  <si>
    <t>ДНЗ комб. типу, у яких 2 і б. груп комп. типу</t>
  </si>
  <si>
    <t>Всього по категоріях (осіб)</t>
  </si>
  <si>
    <t>інше</t>
  </si>
  <si>
    <t xml:space="preserve">Просвіта, виступи перед:   </t>
  </si>
  <si>
    <t>там де "0", ОР і КР  співпадає</t>
  </si>
  <si>
    <t xml:space="preserve">            участь в судових засіданнях щодо розгляду справ стосовно неповнолітніх </t>
  </si>
  <si>
    <t xml:space="preserve">ЗНЗ, ПТНЗ, ВНЗ </t>
  </si>
  <si>
    <t>районні ЦППСР</t>
  </si>
  <si>
    <t>Село (селище)</t>
  </si>
  <si>
    <t>9 і більше (1,0 ст.)</t>
  </si>
  <si>
    <t>додат-ково ПП</t>
  </si>
  <si>
    <t>б) педпрацівниками:</t>
  </si>
  <si>
    <t>Всього по загальноосвітніх школах:</t>
  </si>
  <si>
    <t>Загалом по ЗНЗ</t>
  </si>
  <si>
    <t>Тип закладу</t>
  </si>
  <si>
    <t>Консультування індивідуальне (проведення консультативних бесід):</t>
  </si>
  <si>
    <t>пр. психологів :</t>
  </si>
  <si>
    <t>дефі-цит ставок ПП</t>
  </si>
  <si>
    <t>а) учнів (дітей) всього:</t>
  </si>
  <si>
    <t>Додаткова інформація (не виводиться на друк)</t>
  </si>
  <si>
    <t>Чисельність практичних психологів навчальних закладів</t>
  </si>
  <si>
    <t>ставок СП (всього)</t>
  </si>
  <si>
    <t>всього додаткових ставок (понад нормативи)</t>
  </si>
  <si>
    <t>1100 і більше</t>
  </si>
  <si>
    <t>спеціаліст (магістр) /курси пере-кваліфікації</t>
  </si>
  <si>
    <t>дефіцит ПП</t>
  </si>
  <si>
    <t>1900 і більше</t>
  </si>
  <si>
    <t>перевірка суми</t>
  </si>
  <si>
    <t xml:space="preserve">Психологічна просвіта, виступи перед:   </t>
  </si>
  <si>
    <t xml:space="preserve">потреба </t>
  </si>
  <si>
    <t xml:space="preserve">        - студентів ВНЗ І-ІІ рівня акредитації:</t>
  </si>
  <si>
    <t xml:space="preserve">вечірні (змінні) школи </t>
  </si>
  <si>
    <t>розрахунок дефіциту ставок</t>
  </si>
  <si>
    <t>причина (якщо відома)</t>
  </si>
  <si>
    <t>2 групи</t>
  </si>
  <si>
    <t xml:space="preserve">перевірка суми </t>
  </si>
  <si>
    <t>8  груп</t>
  </si>
  <si>
    <t>додатково ставок ПП (всього)</t>
  </si>
  <si>
    <t>Кваліф.рівень пр. психологів (осіб)</t>
  </si>
  <si>
    <t>ВНЗ І-ІІ рівня акредитації</t>
  </si>
  <si>
    <t>Консультування індивідуальне :</t>
  </si>
  <si>
    <t xml:space="preserve"> К онсультування групове:</t>
  </si>
  <si>
    <t>норм. потреба ПП</t>
  </si>
  <si>
    <t xml:space="preserve">               складання акту обстеження житлово-побутових умов (іншого документу)</t>
  </si>
  <si>
    <t>Навчально-реабілітаційні центри для дітей, які потребують корекції фіз.та роз. розвитку</t>
  </si>
  <si>
    <t>Психодіагностика індивідуальна :</t>
  </si>
  <si>
    <t>методистів:</t>
  </si>
  <si>
    <t>к-сть навч. закл. (місто)</t>
  </si>
  <si>
    <t>Повністю забезпечено  (два приміщення)</t>
  </si>
  <si>
    <t xml:space="preserve">на одну ставку </t>
  </si>
  <si>
    <t>методисти ММК (осіб)</t>
  </si>
  <si>
    <t>ДНЗ (центр розвитку дитини)</t>
  </si>
  <si>
    <t xml:space="preserve">Заклади освіти нов. типу: гімн., ліцеї, колег. (ЗОНТ) </t>
  </si>
  <si>
    <t>Загалом по ДНЗ:</t>
  </si>
  <si>
    <t xml:space="preserve">, соц. педагогів: </t>
  </si>
  <si>
    <t>місце КПК</t>
  </si>
  <si>
    <t>к-сть навч. закл. (всього)</t>
  </si>
  <si>
    <t>к-сть навч. закладів (всього)</t>
  </si>
  <si>
    <t>Забезпечення пр. психологами ДНЗ, в яких передбачено 1 ставку на навч. заклад</t>
  </si>
  <si>
    <t>700 і більше</t>
  </si>
  <si>
    <t>12  груп і більше</t>
  </si>
  <si>
    <t>всього атестовано</t>
  </si>
  <si>
    <t xml:space="preserve">додатково ставок СП </t>
  </si>
  <si>
    <t>Підвищено кваліфікацію</t>
  </si>
  <si>
    <t>Всього по спец. ДНЗ:</t>
  </si>
  <si>
    <t xml:space="preserve">ВНЗ І-ІІ рівня акредитації </t>
  </si>
  <si>
    <t>ВНЗ І-ІІ рівня акредитації*</t>
  </si>
  <si>
    <t>ставок ПП   (село)</t>
  </si>
  <si>
    <t>тип закладу</t>
  </si>
  <si>
    <t xml:space="preserve">наявних ставок ПП </t>
  </si>
  <si>
    <t>ДНЗ комбінованого типу, у яких 2 і більше груп компенсуючого типу</t>
  </si>
  <si>
    <t>к-сть методистів (осіб)</t>
  </si>
  <si>
    <t>К-сть навч. закл.    (місто)</t>
  </si>
  <si>
    <t xml:space="preserve"> ПТНЗ </t>
  </si>
  <si>
    <t>практичні психологи</t>
  </si>
  <si>
    <t>міські ЦППСР</t>
  </si>
  <si>
    <t>Методисти, які відповідають за психологічну службу</t>
  </si>
  <si>
    <t>всього</t>
  </si>
  <si>
    <t>ДНЗ (дитячий будинок) інтернатного типу</t>
  </si>
  <si>
    <t>Спец. вищ. кат.</t>
  </si>
  <si>
    <t>16 (11+12)</t>
  </si>
  <si>
    <t>спецшколи (інтернати)</t>
  </si>
  <si>
    <t>Інформація про центри психологічної служби</t>
  </si>
  <si>
    <t>ставок СП (село)</t>
  </si>
  <si>
    <t>Назва району, міста</t>
  </si>
  <si>
    <t xml:space="preserve">             учнів (дітей), студентів у гуртожитку, сімей вдома;</t>
  </si>
  <si>
    <t>к-сть навч. закладів</t>
  </si>
  <si>
    <t>Освіта методистів (осіб)</t>
  </si>
  <si>
    <t xml:space="preserve"> вихованців ДНЗ</t>
  </si>
  <si>
    <t xml:space="preserve">до 99      </t>
  </si>
  <si>
    <t>Освіта практичних психологів (осіб)</t>
  </si>
  <si>
    <t>к-сть ПП       (6-9)</t>
  </si>
  <si>
    <t>методисти ММК (ставок)</t>
  </si>
  <si>
    <t xml:space="preserve"> Всього атестовано:</t>
  </si>
  <si>
    <t xml:space="preserve">додатко-во ставок СП </t>
  </si>
  <si>
    <t>ЦІППО</t>
  </si>
  <si>
    <t>працює осіб</t>
  </si>
  <si>
    <t>а) педпрацівників:</t>
  </si>
  <si>
    <t>всього осіб</t>
  </si>
  <si>
    <t>дефіцит ставок ПП (всього)</t>
  </si>
  <si>
    <t>всього потреба (ставок)</t>
  </si>
  <si>
    <t>300 і більше</t>
  </si>
  <si>
    <t xml:space="preserve">Розрахунок витрати годин </t>
  </si>
  <si>
    <t>всього по службі</t>
  </si>
  <si>
    <t xml:space="preserve">       - органів виконавчої влади та громадського  самоврядування</t>
  </si>
  <si>
    <t>к-сть ПП (6-9)</t>
  </si>
  <si>
    <t>до 499</t>
  </si>
  <si>
    <t>Дошкільні навчальні заклади :</t>
  </si>
  <si>
    <t>в РМК</t>
  </si>
  <si>
    <t xml:space="preserve">        - учнів ПТНЗ</t>
  </si>
  <si>
    <t>в) батьків/опікунів</t>
  </si>
  <si>
    <t>Кваліф.рівень соц. педагогів (осіб)</t>
  </si>
  <si>
    <t>відповідно до  нормативів чисельності (узагальнено):</t>
  </si>
  <si>
    <t>15 (9+10)</t>
  </si>
  <si>
    <t>всього ставок</t>
  </si>
  <si>
    <t xml:space="preserve">        - середніх класів:</t>
  </si>
  <si>
    <t>Школи-інтернати для дітей, які потребують соц. допомоги</t>
  </si>
  <si>
    <t>1300 і більше</t>
  </si>
  <si>
    <t>Загальноосвітні навчальні заклади (в тому числі НВК (школа-дитсадок), ПВП* і ЗОНТ**)    з чисельністю учнів :                                до   100</t>
  </si>
  <si>
    <t>Якщо в графі "перевірка" (не друкується) числа відрізняються від "0", значить у відповідній категорії (пр. психологів, соц. педагогів, методистів) є помилка в даних. Якщо число від'ємне (виділяється червоним кольором), значить в даній таблиці "Освітній рівень" кількість відповідних фахівців менша від таблиці "Кваліфікаційний рівень". Якщо додатнє (чорний колір) - навпаки.</t>
  </si>
  <si>
    <t>Кваліфікаційний рівень соціальних педагогів (осіб)</t>
  </si>
  <si>
    <t>інша освіта</t>
  </si>
  <si>
    <t>соціальні педагоги</t>
  </si>
  <si>
    <t xml:space="preserve">Проведення ділових ігор, тренінгів для:    </t>
  </si>
  <si>
    <t>Не атестовано</t>
  </si>
  <si>
    <t>додатково ставок</t>
  </si>
  <si>
    <t xml:space="preserve"> ЗОНТ та НЗ з поглибленним вивченням окремих предметів  </t>
  </si>
  <si>
    <t>ІППО</t>
  </si>
  <si>
    <t>в) батьками:</t>
  </si>
  <si>
    <t>Школи-інтернати для дітей, які потребують соціальної допомоги</t>
  </si>
  <si>
    <t>5  груп</t>
  </si>
  <si>
    <t>№ п/п</t>
  </si>
  <si>
    <t>Школи соц. реаб. для дітей, які потр. особл. умов виховання</t>
  </si>
  <si>
    <t>пед.звання</t>
  </si>
  <si>
    <t>звичайні ДНЗ</t>
  </si>
  <si>
    <t>норм. потреба ПП  (всього)</t>
  </si>
  <si>
    <t>наявних вакансій (ставок)</t>
  </si>
  <si>
    <t>Кількість посад    ПП</t>
  </si>
  <si>
    <t>наявних ставок</t>
  </si>
  <si>
    <t>Кваліф.рівень методистів (осіб)</t>
  </si>
  <si>
    <t>1600 і більше</t>
  </si>
  <si>
    <t>перевірка (не друкується)</t>
  </si>
  <si>
    <t xml:space="preserve">               оформлення документації на оздоровлення дітей</t>
  </si>
  <si>
    <t>потреба</t>
  </si>
  <si>
    <t>дефіцит ставок</t>
  </si>
  <si>
    <t>6 і більше (1,0 ст.)</t>
  </si>
  <si>
    <t>Забезпечення кабінетами практичних психологів та соціальних педагогів навчальних закладів</t>
  </si>
  <si>
    <t>7 і більше (0,75 ст)</t>
  </si>
  <si>
    <t xml:space="preserve">Корекційно-відновлювальна та розвивальна робота  групова з учнями (дітьми) всього:                               </t>
  </si>
  <si>
    <t xml:space="preserve"> загальноосвітні навчальні заклади </t>
  </si>
  <si>
    <t>додат-ково</t>
  </si>
  <si>
    <t xml:space="preserve">Освітній рівень фахівців психологічної служби </t>
  </si>
  <si>
    <t>1200 і більше</t>
  </si>
  <si>
    <t>4 групи</t>
  </si>
  <si>
    <t>дефіцит  (ставок)</t>
  </si>
  <si>
    <t xml:space="preserve">* ПВП - спеціалізовані школи (школи-інтернати) з поглибленим вивченням окремих предметів та курсів </t>
  </si>
  <si>
    <t>Назва району (міста)</t>
  </si>
  <si>
    <t>спеціальні  ДНЗ</t>
  </si>
  <si>
    <t>17 (13+14)</t>
  </si>
  <si>
    <t>Додатково по району:</t>
  </si>
  <si>
    <t>ДНЗ загального типу</t>
  </si>
  <si>
    <t>потреба від-повідно до нормативу чисельності</t>
  </si>
  <si>
    <t xml:space="preserve"> 10 - 6 </t>
  </si>
  <si>
    <t>всього (18-21)</t>
  </si>
  <si>
    <t>1800 і більше</t>
  </si>
  <si>
    <t xml:space="preserve">Кваліфікаційний рівень фахівців психологічної служби </t>
  </si>
  <si>
    <t>загалом</t>
  </si>
  <si>
    <t>затрачено годин</t>
  </si>
  <si>
    <t>(співставлення з таблицею 5КР)</t>
  </si>
  <si>
    <t>500 і більше</t>
  </si>
  <si>
    <t>ПТНЗ</t>
  </si>
  <si>
    <t>Додаток 10</t>
  </si>
  <si>
    <t>Додаток 11</t>
  </si>
  <si>
    <t xml:space="preserve">        - учнів ПТНЗ:</t>
  </si>
  <si>
    <t xml:space="preserve">        - старших класів:</t>
  </si>
  <si>
    <t>Забезпечення соціальними педагогами закладів освіти, в яких передбачено 1 ставку на заклад</t>
  </si>
  <si>
    <t xml:space="preserve">відповідно до нормативів чисельності </t>
  </si>
  <si>
    <t>відповідно до нормативів чисельності (построчно):</t>
  </si>
  <si>
    <t>потреба ПП</t>
  </si>
  <si>
    <t xml:space="preserve">           </t>
  </si>
  <si>
    <t>** ЗОНТ - заклади освіти нового типу : гімназії, ліцеї, колегіуми</t>
  </si>
  <si>
    <t xml:space="preserve"> загальноосвітні НЗ </t>
  </si>
  <si>
    <t>спец. вищої кв. кат.</t>
  </si>
  <si>
    <t>7  груп</t>
  </si>
  <si>
    <t>всі ДНЗ</t>
  </si>
  <si>
    <t>Загальноосвітні навчальні заклади (в тому числі НВК (школа-дитсадок)) з чисельністю учнів:      до   100</t>
  </si>
  <si>
    <t>Кваліфікаційний рівень практичних психологів (осіб)</t>
  </si>
  <si>
    <t>Всього по ЗОНТ та ПВП:</t>
  </si>
  <si>
    <t>окреме приміщення</t>
  </si>
  <si>
    <t>відсоток від відповідних фахівців</t>
  </si>
  <si>
    <t>на одного працівника</t>
  </si>
  <si>
    <t xml:space="preserve"> спеці-аліст</t>
  </si>
  <si>
    <t>чим довантажено методиста(ів) служби (впишіть текст)</t>
  </si>
  <si>
    <t>Центри практичної психології і соціальної роботи</t>
  </si>
  <si>
    <t>Забезпечення дошкільних навчальних закладів практичними психологами відповіно до нормативів чисельності</t>
  </si>
  <si>
    <t>Освіта соціальних педагогів (осіб)</t>
  </si>
  <si>
    <t>дефіцит ставок ПП</t>
  </si>
  <si>
    <t>% від заг. кількості фахівців</t>
  </si>
  <si>
    <t xml:space="preserve">к-сть навч. закладів </t>
  </si>
  <si>
    <t>3 групи</t>
  </si>
  <si>
    <t>ЗНЗ</t>
  </si>
  <si>
    <t>1 група</t>
  </si>
  <si>
    <t xml:space="preserve">            органів виконавчої влади та громадського самоврядування. </t>
  </si>
  <si>
    <t>Додаток 4</t>
  </si>
  <si>
    <t>Додаток 5</t>
  </si>
  <si>
    <t>Додаток 6</t>
  </si>
  <si>
    <t>к-сть навч. заклад.</t>
  </si>
  <si>
    <t>Додаток 7</t>
  </si>
  <si>
    <t xml:space="preserve">до 499      </t>
  </si>
  <si>
    <t>Додаток 9</t>
  </si>
  <si>
    <t>Додаток 8</t>
  </si>
  <si>
    <t>1700 і більше</t>
  </si>
  <si>
    <t>Забезпечення загальноосвітніх навчальних закладів практичними психологами відповіно до нормативів чисельності</t>
  </si>
  <si>
    <t>10 груп</t>
  </si>
  <si>
    <t>спеціаліст (магістр) /вища базова</t>
  </si>
  <si>
    <t>охоплено осіб</t>
  </si>
  <si>
    <t>Кваліфікаційний рівень методистів (осіб)</t>
  </si>
  <si>
    <t xml:space="preserve"> (1 - є довантаження (на кожен випадок),                 0 -відсутнє для всіх)</t>
  </si>
  <si>
    <t xml:space="preserve">АТЕСТАЦІЯ </t>
  </si>
  <si>
    <t>в) батьків:</t>
  </si>
  <si>
    <t>Загальна чисельність дітей (учнів)</t>
  </si>
  <si>
    <t>не мають робочого місця (осіб)</t>
  </si>
  <si>
    <t>Індивідуальна діагностика</t>
  </si>
  <si>
    <t>Навч.-реаб. центри для дітей, які потр. кор. фіз.та роз. розв.</t>
  </si>
  <si>
    <t>кількість осіб в МЦППСР</t>
  </si>
  <si>
    <t>Місто</t>
  </si>
  <si>
    <t>б) педпрацівників:</t>
  </si>
  <si>
    <t>додатко-во ставок СП</t>
  </si>
  <si>
    <t>к-сть СП       (10-13)</t>
  </si>
  <si>
    <t>Якщо в установі працює кілька фахівців психологічної служби, і для них обладнано робочий кабінет, який  відповідає специфіці роботи і забезпечує повноцінне функціонування служби, данний варіант відносимо до повного (за наявності навчального чи тренінгового приміщення) чи часткового (якщо є лише 1 консультативна кімната) варіантів забезпечення.</t>
  </si>
  <si>
    <t>наявних ставок ПП</t>
  </si>
  <si>
    <t>Позашкільні навчальні заклади</t>
  </si>
  <si>
    <t>ставок СП (місто)</t>
  </si>
  <si>
    <t>к-сть метод.</t>
  </si>
  <si>
    <t xml:space="preserve">        - початкових класів:</t>
  </si>
  <si>
    <t>Чисельність  соціальних педагогів навчальних закладів</t>
  </si>
  <si>
    <t>Всього по спеціальним школам:</t>
  </si>
  <si>
    <t>всього по спеціальних  ДНЗ</t>
  </si>
  <si>
    <t xml:space="preserve">Розвивальна групова робота з учнями (дітьми), студентами всього:                               </t>
  </si>
  <si>
    <t>% по установах:</t>
  </si>
  <si>
    <t>Зв’язки з громадськістю, відвідування:</t>
  </si>
  <si>
    <t>у т.ч. - дошкільного віку:</t>
  </si>
  <si>
    <t>спец. І кв. кат.</t>
  </si>
  <si>
    <t xml:space="preserve">Заклади освіти нового типу: гімназії, ліцеї, колегіуми (ЗОНТ) </t>
  </si>
  <si>
    <t>методисти РМК (ставок)</t>
  </si>
  <si>
    <t>б) батьків:</t>
  </si>
  <si>
    <t>Корекційно-відновлювальна та розвивальна робота індивідуальна з учнями (дітьми) всього:</t>
  </si>
  <si>
    <t>Навчальна діяльність:</t>
  </si>
  <si>
    <t>до 7  (0,5 ст.)</t>
  </si>
  <si>
    <t>Зведені дані по ДНЗ</t>
  </si>
  <si>
    <t>Спец. шк. (шк.-інтерн.) з погл.вивч. окр. предм. та курсів</t>
  </si>
  <si>
    <t xml:space="preserve">Вечірні (змінні) школи </t>
  </si>
  <si>
    <t>наявні ставки</t>
  </si>
  <si>
    <t>Спеціальні школи (інтернати) для дітей, які потребують корекції фіз.та роз. розвитку</t>
  </si>
  <si>
    <t xml:space="preserve">       - гурткова робота:</t>
  </si>
  <si>
    <t>100 і більше</t>
  </si>
  <si>
    <t>Дані про довантаження</t>
  </si>
  <si>
    <t>спец. ІІ кв.кат.</t>
  </si>
  <si>
    <t xml:space="preserve">       - недержавні громадські організації</t>
  </si>
  <si>
    <t>% неатест. від усіх, хто атесту-вався</t>
  </si>
  <si>
    <t>К-сть навч. закл.    (всього)</t>
  </si>
  <si>
    <t>Спец. шк. (інт.) для дітей, які потр. кор. фіз.та роз. розв.</t>
  </si>
  <si>
    <t>900 і більше</t>
  </si>
  <si>
    <t>2011-2012</t>
  </si>
  <si>
    <t xml:space="preserve">Ромоданівська ЗОШ </t>
  </si>
  <si>
    <t>2011-2012 н.р.</t>
  </si>
  <si>
    <t>Великосорочинська ЗОШ І-ІІІ ступенів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</si>
</sst>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\-mmm;@"/>
    <numFmt numFmtId="173" formatCode="0\ ;\-0\ "/>
    <numFmt numFmtId="174" formatCode="0.0%"/>
    <numFmt numFmtId="175" formatCode="0.0"/>
  </numFmts>
  <fonts count="68">
    <font>
      <sz val="10"/>
      <name val="Arial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8"/>
      <name val="Arial"/>
      <family val="2"/>
    </font>
    <font>
      <b/>
      <sz val="11"/>
      <color indexed="8"/>
      <name val="Times New Roman"/>
      <family val="2"/>
    </font>
    <font>
      <i/>
      <u val="single"/>
      <sz val="11"/>
      <color indexed="1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sz val="8"/>
      <color indexed="8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9"/>
      <color indexed="8"/>
      <name val="Times New Roman"/>
      <family val="2"/>
    </font>
    <font>
      <b/>
      <sz val="8"/>
      <color indexed="8"/>
      <name val="Arial"/>
      <family val="2"/>
    </font>
    <font>
      <b/>
      <sz val="12"/>
      <color indexed="1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Times New Roman"/>
      <family val="2"/>
    </font>
    <font>
      <sz val="11"/>
      <color indexed="8"/>
      <name val="Times New Roman"/>
      <family val="2"/>
    </font>
    <font>
      <sz val="10"/>
      <color indexed="18"/>
      <name val="Arial"/>
      <family val="2"/>
    </font>
    <font>
      <sz val="11"/>
      <color indexed="19"/>
      <name val="Arial"/>
      <family val="2"/>
    </font>
    <font>
      <i/>
      <sz val="12"/>
      <color indexed="1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39"/>
      <name val="Times New Roman"/>
      <family val="2"/>
    </font>
    <font>
      <i/>
      <sz val="12"/>
      <color indexed="8"/>
      <name val="Times New Roman"/>
      <family val="2"/>
    </font>
    <font>
      <b/>
      <sz val="10"/>
      <color indexed="18"/>
      <name val="Arial"/>
      <family val="2"/>
    </font>
    <font>
      <b/>
      <i/>
      <sz val="10"/>
      <color indexed="8"/>
      <name val="Times New Roman"/>
      <family val="2"/>
    </font>
    <font>
      <b/>
      <i/>
      <sz val="8"/>
      <color indexed="8"/>
      <name val="Times New Roman"/>
      <family val="2"/>
    </font>
    <font>
      <b/>
      <i/>
      <sz val="9"/>
      <color indexed="8"/>
      <name val="Times New Roman"/>
      <family val="2"/>
    </font>
    <font>
      <sz val="9"/>
      <color indexed="18"/>
      <name val="Times New Roman"/>
      <family val="2"/>
    </font>
    <font>
      <sz val="9"/>
      <color indexed="18"/>
      <name val="Arial"/>
      <family val="2"/>
    </font>
    <font>
      <sz val="7"/>
      <color indexed="8"/>
      <name val="Times New Roman"/>
      <family val="2"/>
    </font>
    <font>
      <i/>
      <sz val="14"/>
      <color indexed="8"/>
      <name val="Times New Roman"/>
      <family val="2"/>
    </font>
    <font>
      <i/>
      <sz val="14"/>
      <color indexed="8"/>
      <name val="Arial"/>
      <family val="2"/>
    </font>
    <font>
      <sz val="8"/>
      <color indexed="19"/>
      <name val="Arial"/>
      <family val="2"/>
    </font>
    <font>
      <sz val="9"/>
      <color indexed="19"/>
      <name val="Arial"/>
      <family val="2"/>
    </font>
    <font>
      <i/>
      <sz val="8"/>
      <color indexed="8"/>
      <name val="Times New Roman"/>
      <family val="2"/>
    </font>
    <font>
      <sz val="8"/>
      <color indexed="18"/>
      <name val="Arial"/>
      <family val="2"/>
    </font>
    <font>
      <u val="single"/>
      <sz val="10"/>
      <color indexed="8"/>
      <name val="Times New Roman"/>
      <family val="2"/>
    </font>
    <font>
      <i/>
      <sz val="10"/>
      <color indexed="8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9"/>
      <name val="Calibri"/>
      <family val="2"/>
    </font>
    <font>
      <sz val="11"/>
      <color indexed="18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2" borderId="0" applyNumberFormat="0" applyBorder="0" applyAlignment="0" applyProtection="0"/>
    <xf numFmtId="0" fontId="65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6" borderId="0" applyNumberFormat="0" applyBorder="0" applyAlignment="0" applyProtection="0"/>
    <xf numFmtId="0" fontId="65" fillId="9" borderId="0" applyNumberFormat="0" applyBorder="0" applyAlignment="0" applyProtection="0"/>
    <xf numFmtId="0" fontId="65" fillId="3" borderId="0" applyNumberFormat="0" applyBorder="0" applyAlignment="0" applyProtection="0"/>
    <xf numFmtId="0" fontId="64" fillId="10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10" borderId="0" applyNumberFormat="0" applyBorder="0" applyAlignment="0" applyProtection="0"/>
    <xf numFmtId="0" fontId="64" fillId="3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0" borderId="0" applyNumberFormat="0" applyBorder="0" applyAlignment="0" applyProtection="0"/>
    <xf numFmtId="0" fontId="64" fillId="14" borderId="0" applyNumberFormat="0" applyBorder="0" applyAlignment="0" applyProtection="0"/>
    <xf numFmtId="0" fontId="56" fillId="3" borderId="1" applyNumberFormat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0" fillId="15" borderId="7" applyNumberFormat="0" applyAlignment="0" applyProtection="0"/>
    <xf numFmtId="0" fontId="49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17" borderId="0" applyNumberFormat="0" applyBorder="0" applyAlignment="0" applyProtection="0"/>
  </cellStyleXfs>
  <cellXfs count="48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0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horizontal="left"/>
    </xf>
    <xf numFmtId="0" fontId="8" fillId="18" borderId="13" xfId="0" applyNumberFormat="1" applyFont="1" applyFill="1" applyBorder="1" applyAlignment="1">
      <alignment horizontal="left"/>
    </xf>
    <xf numFmtId="0" fontId="9" fillId="18" borderId="13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wrapText="1"/>
    </xf>
    <xf numFmtId="0" fontId="12" fillId="0" borderId="11" xfId="0" applyNumberFormat="1" applyFont="1" applyFill="1" applyBorder="1" applyAlignment="1">
      <alignment horizontal="left"/>
    </xf>
    <xf numFmtId="0" fontId="8" fillId="18" borderId="13" xfId="0" applyNumberFormat="1" applyFont="1" applyFill="1" applyBorder="1" applyAlignment="1">
      <alignment horizontal="center"/>
    </xf>
    <xf numFmtId="0" fontId="11" fillId="18" borderId="13" xfId="0" applyNumberFormat="1" applyFont="1" applyFill="1" applyBorder="1" applyAlignment="1">
      <alignment horizontal="center"/>
    </xf>
    <xf numFmtId="172" fontId="11" fillId="18" borderId="13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wrapText="1"/>
    </xf>
    <xf numFmtId="0" fontId="7" fillId="18" borderId="16" xfId="0" applyNumberFormat="1" applyFont="1" applyFill="1" applyBorder="1" applyAlignment="1">
      <alignment horizontal="center"/>
    </xf>
    <xf numFmtId="0" fontId="14" fillId="18" borderId="13" xfId="0" applyNumberFormat="1" applyFont="1" applyFill="1" applyBorder="1" applyAlignment="1">
      <alignment horizontal="left" wrapText="1"/>
    </xf>
    <xf numFmtId="0" fontId="15" fillId="18" borderId="13" xfId="0" applyNumberFormat="1" applyFont="1" applyFill="1" applyBorder="1" applyAlignment="1">
      <alignment horizontal="center" vertical="top" wrapText="1"/>
    </xf>
    <xf numFmtId="0" fontId="14" fillId="18" borderId="13" xfId="0" applyNumberFormat="1" applyFont="1" applyFill="1" applyBorder="1" applyAlignment="1">
      <alignment horizontal="center" vertical="top" wrapText="1"/>
    </xf>
    <xf numFmtId="0" fontId="16" fillId="18" borderId="13" xfId="0" applyNumberFormat="1" applyFont="1" applyFill="1" applyBorder="1" applyAlignment="1">
      <alignment horizontal="center" vertical="top" wrapText="1"/>
    </xf>
    <xf numFmtId="0" fontId="15" fillId="18" borderId="13" xfId="0" applyNumberFormat="1" applyFont="1" applyFill="1" applyBorder="1" applyAlignment="1">
      <alignment horizontal="center" vertical="center" wrapText="1"/>
    </xf>
    <xf numFmtId="0" fontId="7" fillId="18" borderId="15" xfId="0" applyNumberFormat="1" applyFont="1" applyFill="1" applyBorder="1" applyAlignment="1">
      <alignment horizontal="left"/>
    </xf>
    <xf numFmtId="0" fontId="15" fillId="18" borderId="13" xfId="0" applyNumberFormat="1" applyFont="1" applyFill="1" applyBorder="1" applyAlignment="1">
      <alignment horizontal="right" vertical="top" wrapText="1"/>
    </xf>
    <xf numFmtId="0" fontId="17" fillId="0" borderId="13" xfId="0" applyNumberFormat="1" applyFont="1" applyFill="1" applyBorder="1" applyAlignment="1">
      <alignment horizontal="left" vertical="top" wrapText="1"/>
    </xf>
    <xf numFmtId="0" fontId="3" fillId="18" borderId="13" xfId="0" applyNumberFormat="1" applyFont="1" applyFill="1" applyBorder="1" applyAlignment="1">
      <alignment horizontal="right" vertical="top" wrapText="1"/>
    </xf>
    <xf numFmtId="0" fontId="18" fillId="0" borderId="13" xfId="0" applyNumberFormat="1" applyFont="1" applyFill="1" applyBorder="1" applyAlignment="1">
      <alignment horizontal="right" wrapText="1"/>
    </xf>
    <xf numFmtId="0" fontId="18" fillId="0" borderId="13" xfId="0" applyNumberFormat="1" applyFont="1" applyFill="1" applyBorder="1" applyAlignment="1">
      <alignment horizontal="right" vertical="top" wrapText="1"/>
    </xf>
    <xf numFmtId="0" fontId="13" fillId="0" borderId="13" xfId="0" applyNumberFormat="1" applyFont="1" applyFill="1" applyBorder="1" applyAlignment="1">
      <alignment horizontal="right" vertical="top" wrapText="1"/>
    </xf>
    <xf numFmtId="0" fontId="15" fillId="0" borderId="13" xfId="0" applyNumberFormat="1" applyFont="1" applyFill="1" applyBorder="1" applyAlignment="1">
      <alignment horizontal="left"/>
    </xf>
    <xf numFmtId="0" fontId="15" fillId="0" borderId="13" xfId="0" applyNumberFormat="1" applyFont="1" applyFill="1" applyBorder="1" applyAlignment="1">
      <alignment horizontal="right"/>
    </xf>
    <xf numFmtId="0" fontId="18" fillId="0" borderId="13" xfId="0" applyNumberFormat="1" applyFont="1" applyFill="1" applyBorder="1" applyAlignment="1">
      <alignment horizontal="right"/>
    </xf>
    <xf numFmtId="0" fontId="15" fillId="18" borderId="13" xfId="0" applyNumberFormat="1" applyFont="1" applyFill="1" applyBorder="1" applyAlignment="1">
      <alignment horizontal="left" vertical="top" wrapText="1"/>
    </xf>
    <xf numFmtId="0" fontId="18" fillId="18" borderId="13" xfId="0" applyNumberFormat="1" applyFont="1" applyFill="1" applyBorder="1" applyAlignment="1">
      <alignment horizontal="right"/>
    </xf>
    <xf numFmtId="0" fontId="3" fillId="18" borderId="13" xfId="0" applyNumberFormat="1" applyFont="1" applyFill="1" applyBorder="1" applyAlignment="1">
      <alignment horizontal="right" wrapText="1"/>
    </xf>
    <xf numFmtId="0" fontId="13" fillId="0" borderId="13" xfId="0" applyNumberFormat="1" applyFont="1" applyFill="1" applyBorder="1" applyAlignment="1">
      <alignment horizontal="right" wrapText="1"/>
    </xf>
    <xf numFmtId="0" fontId="0" fillId="0" borderId="17" xfId="0" applyNumberFormat="1" applyFont="1" applyFill="1" applyBorder="1" applyAlignment="1">
      <alignment wrapText="1"/>
    </xf>
    <xf numFmtId="0" fontId="14" fillId="0" borderId="11" xfId="0" applyNumberFormat="1" applyFont="1" applyFill="1" applyBorder="1" applyAlignment="1">
      <alignment horizontal="left"/>
    </xf>
    <xf numFmtId="0" fontId="19" fillId="18" borderId="13" xfId="0" applyNumberFormat="1" applyFont="1" applyFill="1" applyBorder="1" applyAlignment="1">
      <alignment horizontal="center" vertical="center" wrapText="1"/>
    </xf>
    <xf numFmtId="0" fontId="14" fillId="18" borderId="18" xfId="0" applyNumberFormat="1" applyFont="1" applyFill="1" applyBorder="1" applyAlignment="1">
      <alignment horizontal="left" vertical="top" wrapText="1"/>
    </xf>
    <xf numFmtId="0" fontId="18" fillId="18" borderId="19" xfId="0" applyNumberFormat="1" applyFont="1" applyFill="1" applyBorder="1" applyAlignment="1">
      <alignment horizontal="left"/>
    </xf>
    <xf numFmtId="0" fontId="18" fillId="18" borderId="13" xfId="0" applyNumberFormat="1" applyFont="1" applyFill="1" applyBorder="1" applyAlignment="1">
      <alignment horizontal="center" wrapText="1"/>
    </xf>
    <xf numFmtId="0" fontId="15" fillId="0" borderId="13" xfId="0" applyNumberFormat="1" applyFont="1" applyFill="1" applyBorder="1" applyAlignment="1">
      <alignment horizontal="left" vertical="top" wrapText="1"/>
    </xf>
    <xf numFmtId="0" fontId="15" fillId="0" borderId="18" xfId="0" applyNumberFormat="1" applyFont="1" applyFill="1" applyBorder="1" applyAlignment="1">
      <alignment horizontal="left"/>
    </xf>
    <xf numFmtId="0" fontId="18" fillId="0" borderId="19" xfId="0" applyNumberFormat="1" applyFont="1" applyFill="1" applyBorder="1" applyAlignment="1">
      <alignment horizontal="left"/>
    </xf>
    <xf numFmtId="0" fontId="18" fillId="0" borderId="13" xfId="0" applyNumberFormat="1" applyFont="1" applyFill="1" applyBorder="1" applyAlignment="1">
      <alignment horizontal="left"/>
    </xf>
    <xf numFmtId="0" fontId="13" fillId="18" borderId="20" xfId="0" applyNumberFormat="1" applyFont="1" applyFill="1" applyBorder="1" applyAlignment="1">
      <alignment horizontal="left"/>
    </xf>
    <xf numFmtId="0" fontId="14" fillId="18" borderId="13" xfId="0" applyNumberFormat="1" applyFont="1" applyFill="1" applyBorder="1" applyAlignment="1">
      <alignment horizontal="right" vertical="top" wrapText="1"/>
    </xf>
    <xf numFmtId="0" fontId="13" fillId="18" borderId="13" xfId="0" applyNumberFormat="1" applyFont="1" applyFill="1" applyBorder="1" applyAlignment="1">
      <alignment horizontal="right" vertical="top" wrapText="1"/>
    </xf>
    <xf numFmtId="0" fontId="20" fillId="0" borderId="13" xfId="0" applyNumberFormat="1" applyFont="1" applyFill="1" applyBorder="1" applyAlignment="1">
      <alignment horizontal="right" vertical="top" wrapText="1"/>
    </xf>
    <xf numFmtId="0" fontId="13" fillId="18" borderId="13" xfId="0" applyNumberFormat="1" applyFont="1" applyFill="1" applyBorder="1" applyAlignment="1">
      <alignment horizontal="right" wrapText="1"/>
    </xf>
    <xf numFmtId="0" fontId="18" fillId="18" borderId="13" xfId="0" applyNumberFormat="1" applyFont="1" applyFill="1" applyBorder="1" applyAlignment="1">
      <alignment horizontal="left"/>
    </xf>
    <xf numFmtId="0" fontId="13" fillId="18" borderId="16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wrapText="1"/>
    </xf>
    <xf numFmtId="0" fontId="13" fillId="18" borderId="15" xfId="0" applyNumberFormat="1" applyFont="1" applyFill="1" applyBorder="1" applyAlignment="1">
      <alignment horizontal="left"/>
    </xf>
    <xf numFmtId="0" fontId="7" fillId="18" borderId="20" xfId="0" applyNumberFormat="1" applyFont="1" applyFill="1" applyBorder="1" applyAlignment="1">
      <alignment horizontal="left"/>
    </xf>
    <xf numFmtId="0" fontId="3" fillId="18" borderId="13" xfId="0" applyNumberFormat="1" applyFont="1" applyFill="1" applyBorder="1" applyAlignment="1">
      <alignment horizontal="right"/>
    </xf>
    <xf numFmtId="0" fontId="13" fillId="18" borderId="13" xfId="0" applyNumberFormat="1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left"/>
    </xf>
    <xf numFmtId="0" fontId="21" fillId="19" borderId="18" xfId="0" applyNumberFormat="1" applyFont="1" applyFill="1" applyBorder="1" applyAlignment="1">
      <alignment horizontal="left"/>
    </xf>
    <xf numFmtId="0" fontId="5" fillId="19" borderId="19" xfId="0" applyNumberFormat="1" applyFont="1" applyFill="1" applyBorder="1" applyAlignment="1">
      <alignment horizontal="right" vertical="top" wrapText="1"/>
    </xf>
    <xf numFmtId="0" fontId="3" fillId="19" borderId="13" xfId="0" applyNumberFormat="1" applyFont="1" applyFill="1" applyBorder="1" applyAlignment="1">
      <alignment horizontal="right"/>
    </xf>
    <xf numFmtId="0" fontId="13" fillId="19" borderId="13" xfId="0" applyNumberFormat="1" applyFont="1" applyFill="1" applyBorder="1" applyAlignment="1">
      <alignment horizontal="right"/>
    </xf>
    <xf numFmtId="0" fontId="13" fillId="0" borderId="13" xfId="0" applyNumberFormat="1" applyFont="1" applyFill="1" applyBorder="1" applyAlignment="1">
      <alignment horizontal="right"/>
    </xf>
    <xf numFmtId="0" fontId="7" fillId="18" borderId="16" xfId="0" applyNumberFormat="1" applyFont="1" applyFill="1" applyBorder="1" applyAlignment="1">
      <alignment horizontal="right"/>
    </xf>
    <xf numFmtId="0" fontId="12" fillId="18" borderId="13" xfId="0" applyNumberFormat="1" applyFont="1" applyFill="1" applyBorder="1" applyAlignment="1">
      <alignment horizontal="right" wrapText="1"/>
    </xf>
    <xf numFmtId="0" fontId="17" fillId="0" borderId="13" xfId="0" applyNumberFormat="1" applyFont="1" applyFill="1" applyBorder="1" applyAlignment="1">
      <alignment horizontal="left" wrapText="1"/>
    </xf>
    <xf numFmtId="0" fontId="15" fillId="18" borderId="13" xfId="0" applyNumberFormat="1" applyFont="1" applyFill="1" applyBorder="1" applyAlignment="1">
      <alignment horizontal="center" wrapText="1"/>
    </xf>
    <xf numFmtId="0" fontId="15" fillId="0" borderId="13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wrapText="1"/>
    </xf>
    <xf numFmtId="0" fontId="18" fillId="0" borderId="16" xfId="0" applyNumberFormat="1" applyFont="1" applyFill="1" applyBorder="1" applyAlignment="1">
      <alignment horizontal="left"/>
    </xf>
    <xf numFmtId="0" fontId="18" fillId="0" borderId="15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 wrapText="1"/>
    </xf>
    <xf numFmtId="0" fontId="18" fillId="0" borderId="20" xfId="0" applyNumberFormat="1" applyFont="1" applyFill="1" applyBorder="1" applyAlignment="1">
      <alignment horizontal="left"/>
    </xf>
    <xf numFmtId="0" fontId="15" fillId="18" borderId="13" xfId="0" applyNumberFormat="1" applyFont="1" applyFill="1" applyBorder="1" applyAlignment="1">
      <alignment horizontal="left"/>
    </xf>
    <xf numFmtId="0" fontId="15" fillId="18" borderId="18" xfId="0" applyNumberFormat="1" applyFont="1" applyFill="1" applyBorder="1" applyAlignment="1">
      <alignment horizontal="center" vertical="center" wrapText="1"/>
    </xf>
    <xf numFmtId="0" fontId="15" fillId="18" borderId="19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left"/>
    </xf>
    <xf numFmtId="0" fontId="13" fillId="0" borderId="19" xfId="0" applyNumberFormat="1" applyFont="1" applyFill="1" applyBorder="1" applyAlignment="1">
      <alignment horizontal="left"/>
    </xf>
    <xf numFmtId="0" fontId="14" fillId="18" borderId="18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left"/>
    </xf>
    <xf numFmtId="0" fontId="12" fillId="18" borderId="13" xfId="0" applyNumberFormat="1" applyFont="1" applyFill="1" applyBorder="1" applyAlignment="1">
      <alignment horizontal="right" vertical="top" wrapText="1"/>
    </xf>
    <xf numFmtId="0" fontId="7" fillId="18" borderId="16" xfId="0" applyNumberFormat="1" applyFont="1" applyFill="1" applyBorder="1" applyAlignment="1">
      <alignment horizontal="right" vertical="top"/>
    </xf>
    <xf numFmtId="0" fontId="18" fillId="20" borderId="13" xfId="0" applyNumberFormat="1" applyFont="1" applyFill="1" applyBorder="1" applyAlignment="1">
      <alignment horizontal="right"/>
    </xf>
    <xf numFmtId="0" fontId="9" fillId="21" borderId="13" xfId="0" applyNumberFormat="1" applyFont="1" applyFill="1" applyBorder="1" applyAlignment="1">
      <alignment horizontal="right"/>
    </xf>
    <xf numFmtId="0" fontId="9" fillId="22" borderId="13" xfId="0" applyNumberFormat="1" applyFont="1" applyFill="1" applyBorder="1" applyAlignment="1">
      <alignment horizontal="right"/>
    </xf>
    <xf numFmtId="0" fontId="9" fillId="22" borderId="18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left"/>
    </xf>
    <xf numFmtId="0" fontId="7" fillId="19" borderId="18" xfId="0" applyNumberFormat="1" applyFont="1" applyFill="1" applyBorder="1" applyAlignment="1">
      <alignment horizontal="left"/>
    </xf>
    <xf numFmtId="0" fontId="14" fillId="19" borderId="19" xfId="0" applyNumberFormat="1" applyFont="1" applyFill="1" applyBorder="1" applyAlignment="1">
      <alignment horizontal="right" vertical="top" wrapText="1"/>
    </xf>
    <xf numFmtId="0" fontId="14" fillId="19" borderId="13" xfId="0" applyNumberFormat="1" applyFont="1" applyFill="1" applyBorder="1" applyAlignment="1">
      <alignment horizontal="right"/>
    </xf>
    <xf numFmtId="0" fontId="14" fillId="0" borderId="13" xfId="0" applyNumberFormat="1" applyFont="1" applyFill="1" applyBorder="1" applyAlignment="1">
      <alignment horizontal="right"/>
    </xf>
    <xf numFmtId="0" fontId="7" fillId="18" borderId="13" xfId="0" applyNumberFormat="1" applyFont="1" applyFill="1" applyBorder="1" applyAlignment="1">
      <alignment horizontal="right"/>
    </xf>
    <xf numFmtId="0" fontId="14" fillId="18" borderId="13" xfId="0" applyNumberFormat="1" applyFont="1" applyFill="1" applyBorder="1" applyAlignment="1">
      <alignment horizontal="left" vertical="top" wrapText="1"/>
    </xf>
    <xf numFmtId="0" fontId="22" fillId="18" borderId="13" xfId="0" applyNumberFormat="1" applyFont="1" applyFill="1" applyBorder="1" applyAlignment="1">
      <alignment horizontal="right"/>
    </xf>
    <xf numFmtId="0" fontId="7" fillId="19" borderId="13" xfId="0" applyNumberFormat="1" applyFont="1" applyFill="1" applyBorder="1" applyAlignment="1">
      <alignment horizontal="left"/>
    </xf>
    <xf numFmtId="0" fontId="7" fillId="19" borderId="13" xfId="0" applyNumberFormat="1" applyFont="1" applyFill="1" applyBorder="1" applyAlignment="1">
      <alignment horizontal="right" vertical="top" wrapText="1"/>
    </xf>
    <xf numFmtId="0" fontId="17" fillId="18" borderId="16" xfId="0" applyNumberFormat="1" applyFont="1" applyFill="1" applyBorder="1" applyAlignment="1">
      <alignment horizontal="center"/>
    </xf>
    <xf numFmtId="0" fontId="18" fillId="18" borderId="16" xfId="0" applyNumberFormat="1" applyFont="1" applyFill="1" applyBorder="1" applyAlignment="1">
      <alignment horizontal="center"/>
    </xf>
    <xf numFmtId="0" fontId="17" fillId="18" borderId="20" xfId="0" applyNumberFormat="1" applyFont="1" applyFill="1" applyBorder="1" applyAlignment="1">
      <alignment horizontal="center"/>
    </xf>
    <xf numFmtId="0" fontId="14" fillId="18" borderId="20" xfId="0" applyNumberFormat="1" applyFont="1" applyFill="1" applyBorder="1" applyAlignment="1">
      <alignment horizontal="center" vertical="top"/>
    </xf>
    <xf numFmtId="9" fontId="15" fillId="18" borderId="13" xfId="0" applyNumberFormat="1" applyFont="1" applyFill="1" applyBorder="1" applyAlignment="1">
      <alignment horizontal="center" vertical="center" wrapText="1"/>
    </xf>
    <xf numFmtId="0" fontId="15" fillId="18" borderId="21" xfId="0" applyNumberFormat="1" applyFont="1" applyFill="1" applyBorder="1" applyAlignment="1">
      <alignment horizontal="center"/>
    </xf>
    <xf numFmtId="0" fontId="15" fillId="18" borderId="22" xfId="0" applyNumberFormat="1" applyFont="1" applyFill="1" applyBorder="1" applyAlignment="1">
      <alignment horizontal="center"/>
    </xf>
    <xf numFmtId="0" fontId="17" fillId="18" borderId="13" xfId="0" applyNumberFormat="1" applyFont="1" applyFill="1" applyBorder="1" applyAlignment="1">
      <alignment horizontal="left" vertical="top" wrapText="1"/>
    </xf>
    <xf numFmtId="0" fontId="3" fillId="18" borderId="13" xfId="0" applyNumberFormat="1" applyFont="1" applyFill="1" applyBorder="1" applyAlignment="1">
      <alignment horizontal="left"/>
    </xf>
    <xf numFmtId="0" fontId="3" fillId="18" borderId="13" xfId="0" applyNumberFormat="1" applyFont="1" applyFill="1" applyBorder="1" applyAlignment="1">
      <alignment horizontal="left" vertical="top" wrapText="1"/>
    </xf>
    <xf numFmtId="0" fontId="5" fillId="18" borderId="13" xfId="0" applyNumberFormat="1" applyFont="1" applyFill="1" applyBorder="1" applyAlignment="1">
      <alignment horizontal="right"/>
    </xf>
    <xf numFmtId="0" fontId="7" fillId="19" borderId="13" xfId="0" applyNumberFormat="1" applyFont="1" applyFill="1" applyBorder="1" applyAlignment="1">
      <alignment horizontal="left" vertical="top" wrapText="1"/>
    </xf>
    <xf numFmtId="0" fontId="7" fillId="19" borderId="13" xfId="0" applyNumberFormat="1" applyFont="1" applyFill="1" applyBorder="1" applyAlignment="1">
      <alignment horizontal="right"/>
    </xf>
    <xf numFmtId="0" fontId="23" fillId="19" borderId="14" xfId="0" applyNumberFormat="1" applyFont="1" applyFill="1" applyBorder="1" applyAlignment="1">
      <alignment horizontal="left"/>
    </xf>
    <xf numFmtId="0" fontId="23" fillId="19" borderId="1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left" vertical="center"/>
    </xf>
    <xf numFmtId="0" fontId="24" fillId="0" borderId="23" xfId="0" applyNumberFormat="1" applyFont="1" applyFill="1" applyBorder="1" applyAlignment="1">
      <alignment horizontal="center" wrapText="1"/>
    </xf>
    <xf numFmtId="0" fontId="24" fillId="0" borderId="11" xfId="0" applyNumberFormat="1" applyFont="1" applyFill="1" applyBorder="1" applyAlignment="1">
      <alignment horizontal="center" wrapText="1"/>
    </xf>
    <xf numFmtId="0" fontId="25" fillId="0" borderId="0" xfId="0" applyNumberFormat="1" applyFont="1" applyFill="1" applyAlignment="1">
      <alignment horizontal="left"/>
    </xf>
    <xf numFmtId="0" fontId="18" fillId="18" borderId="13" xfId="0" applyNumberFormat="1" applyFont="1" applyFill="1" applyBorder="1" applyAlignment="1">
      <alignment horizontal="left" vertical="center"/>
    </xf>
    <xf numFmtId="0" fontId="13" fillId="18" borderId="13" xfId="0" applyNumberFormat="1" applyFont="1" applyFill="1" applyBorder="1" applyAlignment="1">
      <alignment horizontal="center"/>
    </xf>
    <xf numFmtId="0" fontId="9" fillId="18" borderId="18" xfId="0" applyNumberFormat="1" applyFont="1" applyFill="1" applyBorder="1" applyAlignment="1">
      <alignment horizontal="left" vertical="center"/>
    </xf>
    <xf numFmtId="0" fontId="9" fillId="18" borderId="19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Alignment="1">
      <alignment horizontal="center"/>
    </xf>
    <xf numFmtId="0" fontId="18" fillId="18" borderId="13" xfId="0" applyNumberFormat="1" applyFont="1" applyFill="1" applyBorder="1" applyAlignment="1">
      <alignment horizontal="center" vertical="center"/>
    </xf>
    <xf numFmtId="0" fontId="18" fillId="18" borderId="13" xfId="0" applyNumberFormat="1" applyFont="1" applyFill="1" applyBorder="1" applyAlignment="1">
      <alignment horizontal="center"/>
    </xf>
    <xf numFmtId="0" fontId="9" fillId="18" borderId="13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3" fillId="18" borderId="16" xfId="0" applyNumberFormat="1" applyFont="1" applyFill="1" applyBorder="1" applyAlignment="1">
      <alignment horizontal="center"/>
    </xf>
    <xf numFmtId="0" fontId="14" fillId="18" borderId="13" xfId="0" applyNumberFormat="1" applyFont="1" applyFill="1" applyBorder="1" applyAlignment="1">
      <alignment horizontal="center" wrapText="1"/>
    </xf>
    <xf numFmtId="0" fontId="19" fillId="18" borderId="13" xfId="0" applyNumberFormat="1" applyFont="1" applyFill="1" applyBorder="1" applyAlignment="1">
      <alignment horizontal="center" vertical="top" wrapText="1"/>
    </xf>
    <xf numFmtId="0" fontId="18" fillId="18" borderId="15" xfId="0" applyNumberFormat="1" applyFont="1" applyFill="1" applyBorder="1" applyAlignment="1">
      <alignment horizontal="left"/>
    </xf>
    <xf numFmtId="0" fontId="15" fillId="18" borderId="13" xfId="0" applyNumberFormat="1" applyFont="1" applyFill="1" applyBorder="1" applyAlignment="1">
      <alignment horizontal="left" wrapText="1"/>
    </xf>
    <xf numFmtId="0" fontId="17" fillId="0" borderId="13" xfId="0" applyNumberFormat="1" applyFont="1" applyFill="1" applyBorder="1" applyAlignment="1">
      <alignment horizontal="left"/>
    </xf>
    <xf numFmtId="0" fontId="17" fillId="0" borderId="13" xfId="0" applyNumberFormat="1" applyFont="1" applyFill="1" applyBorder="1" applyAlignment="1">
      <alignment horizontal="right" wrapText="1"/>
    </xf>
    <xf numFmtId="0" fontId="18" fillId="0" borderId="18" xfId="0" applyNumberFormat="1" applyFont="1" applyFill="1" applyBorder="1" applyAlignment="1">
      <alignment horizontal="right" wrapText="1"/>
    </xf>
    <xf numFmtId="0" fontId="18" fillId="0" borderId="19" xfId="0" applyNumberFormat="1" applyFont="1" applyFill="1" applyBorder="1" applyAlignment="1">
      <alignment horizontal="right" wrapText="1"/>
    </xf>
    <xf numFmtId="0" fontId="15" fillId="0" borderId="13" xfId="0" applyNumberFormat="1" applyFont="1" applyFill="1" applyBorder="1" applyAlignment="1">
      <alignment horizontal="left" wrapText="1"/>
    </xf>
    <xf numFmtId="0" fontId="15" fillId="0" borderId="19" xfId="0" applyNumberFormat="1" applyFont="1" applyFill="1" applyBorder="1" applyAlignment="1">
      <alignment horizontal="left"/>
    </xf>
    <xf numFmtId="0" fontId="18" fillId="18" borderId="20" xfId="0" applyNumberFormat="1" applyFont="1" applyFill="1" applyBorder="1" applyAlignment="1">
      <alignment horizontal="left"/>
    </xf>
    <xf numFmtId="0" fontId="18" fillId="19" borderId="18" xfId="0" applyNumberFormat="1" applyFont="1" applyFill="1" applyBorder="1" applyAlignment="1">
      <alignment horizontal="left"/>
    </xf>
    <xf numFmtId="0" fontId="13" fillId="19" borderId="19" xfId="0" applyNumberFormat="1" applyFont="1" applyFill="1" applyBorder="1" applyAlignment="1">
      <alignment horizontal="right" vertical="top" wrapText="1"/>
    </xf>
    <xf numFmtId="0" fontId="13" fillId="0" borderId="18" xfId="0" applyNumberFormat="1" applyFont="1" applyFill="1" applyBorder="1" applyAlignment="1">
      <alignment horizontal="right"/>
    </xf>
    <xf numFmtId="0" fontId="13" fillId="19" borderId="19" xfId="0" applyNumberFormat="1" applyFont="1" applyFill="1" applyBorder="1" applyAlignment="1">
      <alignment horizontal="right"/>
    </xf>
    <xf numFmtId="0" fontId="13" fillId="19" borderId="18" xfId="0" applyNumberFormat="1" applyFont="1" applyFill="1" applyBorder="1" applyAlignment="1">
      <alignment horizontal="right"/>
    </xf>
    <xf numFmtId="0" fontId="13" fillId="19" borderId="16" xfId="0" applyNumberFormat="1" applyFont="1" applyFill="1" applyBorder="1" applyAlignment="1">
      <alignment horizontal="right"/>
    </xf>
    <xf numFmtId="0" fontId="14" fillId="18" borderId="13" xfId="0" applyNumberFormat="1" applyFont="1" applyFill="1" applyBorder="1" applyAlignment="1">
      <alignment horizontal="left"/>
    </xf>
    <xf numFmtId="0" fontId="15" fillId="18" borderId="13" xfId="0" applyNumberFormat="1" applyFont="1" applyFill="1" applyBorder="1" applyAlignment="1">
      <alignment horizontal="right"/>
    </xf>
    <xf numFmtId="0" fontId="13" fillId="18" borderId="16" xfId="0" applyNumberFormat="1" applyFont="1" applyFill="1" applyBorder="1" applyAlignment="1">
      <alignment horizontal="right" vertical="top"/>
    </xf>
    <xf numFmtId="0" fontId="18" fillId="0" borderId="20" xfId="0" applyNumberFormat="1" applyFont="1" applyFill="1" applyBorder="1" applyAlignment="1">
      <alignment horizontal="right"/>
    </xf>
    <xf numFmtId="0" fontId="26" fillId="0" borderId="18" xfId="0" applyNumberFormat="1" applyFont="1" applyFill="1" applyBorder="1" applyAlignment="1">
      <alignment horizontal="left" vertical="center"/>
    </xf>
    <xf numFmtId="0" fontId="26" fillId="0" borderId="19" xfId="0" applyNumberFormat="1" applyFont="1" applyFill="1" applyBorder="1" applyAlignment="1">
      <alignment horizontal="left" vertical="center"/>
    </xf>
    <xf numFmtId="0" fontId="15" fillId="0" borderId="13" xfId="0" applyNumberFormat="1" applyFont="1" applyFill="1" applyBorder="1" applyAlignment="1">
      <alignment horizontal="right" vertical="center"/>
    </xf>
    <xf numFmtId="0" fontId="15" fillId="18" borderId="19" xfId="0" applyNumberFormat="1" applyFont="1" applyFill="1" applyBorder="1" applyAlignment="1">
      <alignment horizontal="left"/>
    </xf>
    <xf numFmtId="0" fontId="14" fillId="18" borderId="13" xfId="0" applyNumberFormat="1" applyFont="1" applyFill="1" applyBorder="1" applyAlignment="1">
      <alignment horizontal="right"/>
    </xf>
    <xf numFmtId="0" fontId="5" fillId="0" borderId="18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15" fillId="18" borderId="13" xfId="0" applyNumberFormat="1" applyFont="1" applyFill="1" applyBorder="1" applyAlignment="1">
      <alignment horizontal="left" vertical="center" wrapText="1"/>
    </xf>
    <xf numFmtId="0" fontId="16" fillId="18" borderId="13" xfId="0" applyNumberFormat="1" applyFont="1" applyFill="1" applyBorder="1" applyAlignment="1">
      <alignment horizontal="center" vertical="center" wrapText="1"/>
    </xf>
    <xf numFmtId="0" fontId="15" fillId="18" borderId="16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left"/>
    </xf>
    <xf numFmtId="0" fontId="15" fillId="0" borderId="15" xfId="0" applyNumberFormat="1" applyFont="1" applyFill="1" applyBorder="1" applyAlignment="1">
      <alignment horizontal="left"/>
    </xf>
    <xf numFmtId="0" fontId="15" fillId="0" borderId="20" xfId="0" applyNumberFormat="1" applyFont="1" applyFill="1" applyBorder="1" applyAlignment="1">
      <alignment horizontal="left"/>
    </xf>
    <xf numFmtId="0" fontId="15" fillId="0" borderId="14" xfId="0" applyNumberFormat="1" applyFont="1" applyFill="1" applyBorder="1" applyAlignment="1">
      <alignment horizontal="left"/>
    </xf>
    <xf numFmtId="0" fontId="18" fillId="22" borderId="13" xfId="0" applyNumberFormat="1" applyFont="1" applyFill="1" applyBorder="1" applyAlignment="1">
      <alignment horizontal="right"/>
    </xf>
    <xf numFmtId="0" fontId="27" fillId="19" borderId="18" xfId="0" applyNumberFormat="1" applyFont="1" applyFill="1" applyBorder="1" applyAlignment="1">
      <alignment horizontal="left"/>
    </xf>
    <xf numFmtId="0" fontId="3" fillId="19" borderId="19" xfId="0" applyNumberFormat="1" applyFont="1" applyFill="1" applyBorder="1" applyAlignment="1">
      <alignment horizontal="right" vertical="top" wrapText="1"/>
    </xf>
    <xf numFmtId="0" fontId="13" fillId="18" borderId="13" xfId="0" applyNumberFormat="1" applyFont="1" applyFill="1" applyBorder="1" applyAlignment="1">
      <alignment horizontal="right" vertical="top"/>
    </xf>
    <xf numFmtId="0" fontId="13" fillId="22" borderId="13" xfId="0" applyNumberFormat="1" applyFont="1" applyFill="1" applyBorder="1" applyAlignment="1">
      <alignment horizontal="right"/>
    </xf>
    <xf numFmtId="0" fontId="28" fillId="0" borderId="0" xfId="0" applyNumberFormat="1" applyFont="1" applyFill="1" applyAlignment="1">
      <alignment horizontal="left"/>
    </xf>
    <xf numFmtId="0" fontId="0" fillId="0" borderId="13" xfId="0" applyNumberFormat="1" applyFont="1" applyFill="1" applyBorder="1" applyAlignment="1">
      <alignment wrapText="1"/>
    </xf>
    <xf numFmtId="0" fontId="18" fillId="0" borderId="12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18" fillId="0" borderId="22" xfId="0" applyNumberFormat="1" applyFont="1" applyFill="1" applyBorder="1" applyAlignment="1">
      <alignment horizontal="left"/>
    </xf>
    <xf numFmtId="0" fontId="18" fillId="0" borderId="21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18" fillId="0" borderId="10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left"/>
    </xf>
    <xf numFmtId="0" fontId="15" fillId="18" borderId="16" xfId="0" applyNumberFormat="1" applyFont="1" applyFill="1" applyBorder="1" applyAlignment="1">
      <alignment horizontal="center"/>
    </xf>
    <xf numFmtId="0" fontId="15" fillId="18" borderId="20" xfId="0" applyNumberFormat="1" applyFont="1" applyFill="1" applyBorder="1" applyAlignment="1">
      <alignment horizontal="center"/>
    </xf>
    <xf numFmtId="0" fontId="18" fillId="18" borderId="17" xfId="0" applyNumberFormat="1" applyFont="1" applyFill="1" applyBorder="1" applyAlignment="1">
      <alignment horizontal="left"/>
    </xf>
    <xf numFmtId="0" fontId="18" fillId="18" borderId="22" xfId="0" applyNumberFormat="1" applyFont="1" applyFill="1" applyBorder="1" applyAlignment="1">
      <alignment horizontal="left"/>
    </xf>
    <xf numFmtId="0" fontId="13" fillId="0" borderId="15" xfId="0" applyNumberFormat="1" applyFont="1" applyFill="1" applyBorder="1" applyAlignment="1">
      <alignment horizontal="left"/>
    </xf>
    <xf numFmtId="0" fontId="13" fillId="0" borderId="14" xfId="0" applyNumberFormat="1" applyFont="1" applyFill="1" applyBorder="1" applyAlignment="1">
      <alignment horizontal="left"/>
    </xf>
    <xf numFmtId="0" fontId="18" fillId="0" borderId="23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wrapText="1"/>
    </xf>
    <xf numFmtId="0" fontId="22" fillId="0" borderId="11" xfId="0" applyNumberFormat="1" applyFont="1" applyFill="1" applyBorder="1" applyAlignment="1">
      <alignment horizontal="left" vertical="center"/>
    </xf>
    <xf numFmtId="0" fontId="30" fillId="0" borderId="11" xfId="0" applyNumberFormat="1" applyFont="1" applyFill="1" applyBorder="1" applyAlignment="1">
      <alignment horizontal="left" vertical="center"/>
    </xf>
    <xf numFmtId="0" fontId="19" fillId="18" borderId="16" xfId="0" applyNumberFormat="1" applyFont="1" applyFill="1" applyBorder="1" applyAlignment="1">
      <alignment horizontal="left" vertical="center"/>
    </xf>
    <xf numFmtId="0" fontId="25" fillId="18" borderId="21" xfId="0" applyNumberFormat="1" applyFont="1" applyFill="1" applyBorder="1" applyAlignment="1">
      <alignment horizontal="left" vertical="center"/>
    </xf>
    <xf numFmtId="0" fontId="25" fillId="18" borderId="22" xfId="0" applyNumberFormat="1" applyFont="1" applyFill="1" applyBorder="1" applyAlignment="1">
      <alignment horizontal="left" vertical="center"/>
    </xf>
    <xf numFmtId="49" fontId="15" fillId="0" borderId="16" xfId="0" applyNumberFormat="1" applyFont="1" applyFill="1" applyBorder="1" applyAlignment="1">
      <alignment horizontal="left" vertical="center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9" fillId="18" borderId="15" xfId="0" applyNumberFormat="1" applyFont="1" applyFill="1" applyBorder="1" applyAlignment="1">
      <alignment horizontal="left"/>
    </xf>
    <xf numFmtId="0" fontId="12" fillId="18" borderId="23" xfId="0" applyNumberFormat="1" applyFont="1" applyFill="1" applyBorder="1" applyAlignment="1">
      <alignment horizontal="left"/>
    </xf>
    <xf numFmtId="0" fontId="12" fillId="18" borderId="11" xfId="0" applyNumberFormat="1" applyFont="1" applyFill="1" applyBorder="1" applyAlignment="1">
      <alignment horizontal="left"/>
    </xf>
    <xf numFmtId="0" fontId="12" fillId="18" borderId="12" xfId="0" applyNumberFormat="1" applyFont="1" applyFill="1" applyBorder="1" applyAlignment="1">
      <alignment horizontal="left"/>
    </xf>
    <xf numFmtId="49" fontId="15" fillId="0" borderId="15" xfId="0" applyNumberFormat="1" applyFont="1" applyFill="1" applyBorder="1" applyAlignment="1">
      <alignment horizontal="right"/>
    </xf>
    <xf numFmtId="49" fontId="15" fillId="0" borderId="15" xfId="0" applyNumberFormat="1" applyFont="1" applyFill="1" applyBorder="1" applyAlignment="1">
      <alignment horizontal="left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wrapText="1"/>
    </xf>
    <xf numFmtId="0" fontId="31" fillId="18" borderId="20" xfId="0" applyNumberFormat="1" applyFont="1" applyFill="1" applyBorder="1" applyAlignment="1">
      <alignment horizontal="center" vertical="center" wrapText="1"/>
    </xf>
    <xf numFmtId="0" fontId="7" fillId="18" borderId="20" xfId="0" applyNumberFormat="1" applyFont="1" applyFill="1" applyBorder="1" applyAlignment="1">
      <alignment horizontal="center" vertical="center" wrapText="1"/>
    </xf>
    <xf numFmtId="0" fontId="18" fillId="18" borderId="13" xfId="0" applyNumberFormat="1" applyFont="1" applyFill="1" applyBorder="1" applyAlignment="1">
      <alignment horizontal="center" vertical="center" wrapText="1"/>
    </xf>
    <xf numFmtId="0" fontId="31" fillId="18" borderId="13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 wrapText="1"/>
    </xf>
    <xf numFmtId="0" fontId="11" fillId="18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0" fontId="32" fillId="18" borderId="13" xfId="0" applyNumberFormat="1" applyFont="1" applyFill="1" applyBorder="1" applyAlignment="1">
      <alignment horizontal="center" vertical="center" wrapText="1"/>
    </xf>
    <xf numFmtId="0" fontId="33" fillId="18" borderId="13" xfId="0" applyNumberFormat="1" applyFont="1" applyFill="1" applyBorder="1" applyAlignment="1">
      <alignment horizontal="center" vertical="center" wrapText="1"/>
    </xf>
    <xf numFmtId="0" fontId="14" fillId="18" borderId="13" xfId="0" applyNumberFormat="1" applyFont="1" applyFill="1" applyBorder="1" applyAlignment="1">
      <alignment horizontal="right" vertical="center" wrapText="1"/>
    </xf>
    <xf numFmtId="0" fontId="18" fillId="18" borderId="13" xfId="0" applyNumberFormat="1" applyFont="1" applyFill="1" applyBorder="1" applyAlignment="1">
      <alignment horizontal="right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right"/>
    </xf>
    <xf numFmtId="0" fontId="15" fillId="23" borderId="13" xfId="0" applyNumberFormat="1" applyFont="1" applyFill="1" applyBorder="1" applyAlignment="1">
      <alignment horizontal="left"/>
    </xf>
    <xf numFmtId="0" fontId="18" fillId="0" borderId="13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left" vertical="top"/>
    </xf>
    <xf numFmtId="0" fontId="22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 horizontal="left"/>
    </xf>
    <xf numFmtId="0" fontId="34" fillId="0" borderId="0" xfId="0" applyNumberFormat="1" applyFont="1" applyFill="1" applyAlignment="1">
      <alignment horizontal="left"/>
    </xf>
    <xf numFmtId="0" fontId="34" fillId="24" borderId="0" xfId="0" applyNumberFormat="1" applyFont="1" applyFill="1" applyAlignment="1">
      <alignment horizontal="left" vertical="center" wrapText="1"/>
    </xf>
    <xf numFmtId="0" fontId="26" fillId="18" borderId="16" xfId="0" applyNumberFormat="1" applyFont="1" applyFill="1" applyBorder="1" applyAlignment="1">
      <alignment horizontal="center" vertical="center" wrapText="1"/>
    </xf>
    <xf numFmtId="0" fontId="17" fillId="18" borderId="16" xfId="0" applyNumberFormat="1" applyFont="1" applyFill="1" applyBorder="1" applyAlignment="1">
      <alignment horizontal="center" vertical="center" wrapText="1"/>
    </xf>
    <xf numFmtId="0" fontId="27" fillId="0" borderId="23" xfId="0" applyNumberFormat="1" applyFont="1" applyFill="1" applyBorder="1" applyAlignment="1">
      <alignment horizontal="left"/>
    </xf>
    <xf numFmtId="0" fontId="26" fillId="18" borderId="20" xfId="0" applyNumberFormat="1" applyFont="1" applyFill="1" applyBorder="1" applyAlignment="1">
      <alignment horizontal="center" vertical="center" wrapText="1"/>
    </xf>
    <xf numFmtId="0" fontId="17" fillId="18" borderId="20" xfId="0" applyNumberFormat="1" applyFont="1" applyFill="1" applyBorder="1" applyAlignment="1">
      <alignment horizontal="center" vertical="center" wrapText="1"/>
    </xf>
    <xf numFmtId="0" fontId="36" fillId="18" borderId="13" xfId="0" applyNumberFormat="1" applyFont="1" applyFill="1" applyBorder="1" applyAlignment="1">
      <alignment horizontal="center" vertical="center" wrapText="1"/>
    </xf>
    <xf numFmtId="0" fontId="34" fillId="24" borderId="14" xfId="0" applyNumberFormat="1" applyFont="1" applyFill="1" applyBorder="1" applyAlignment="1">
      <alignment horizontal="left" vertical="center" wrapText="1"/>
    </xf>
    <xf numFmtId="0" fontId="12" fillId="19" borderId="13" xfId="0" applyNumberFormat="1" applyFont="1" applyFill="1" applyBorder="1" applyAlignment="1">
      <alignment horizontal="center" vertical="top" wrapText="1"/>
    </xf>
    <xf numFmtId="0" fontId="3" fillId="19" borderId="13" xfId="0" applyNumberFormat="1" applyFont="1" applyFill="1" applyBorder="1" applyAlignment="1">
      <alignment horizontal="center" vertical="top" wrapText="1"/>
    </xf>
    <xf numFmtId="0" fontId="12" fillId="19" borderId="13" xfId="0" applyNumberFormat="1" applyFont="1" applyFill="1" applyBorder="1" applyAlignment="1">
      <alignment horizontal="right" vertical="top" wrapText="1"/>
    </xf>
    <xf numFmtId="0" fontId="37" fillId="19" borderId="13" xfId="0" applyNumberFormat="1" applyFont="1" applyFill="1" applyBorder="1" applyAlignment="1">
      <alignment horizontal="right"/>
    </xf>
    <xf numFmtId="173" fontId="10" fillId="0" borderId="13" xfId="0" applyNumberFormat="1" applyFont="1" applyFill="1" applyBorder="1" applyAlignment="1">
      <alignment horizontal="right"/>
    </xf>
    <xf numFmtId="0" fontId="34" fillId="24" borderId="23" xfId="0" applyNumberFormat="1" applyFont="1" applyFill="1" applyBorder="1" applyAlignment="1">
      <alignment horizontal="left" vertical="center" wrapText="1"/>
    </xf>
    <xf numFmtId="0" fontId="34" fillId="24" borderId="11" xfId="0" applyNumberFormat="1" applyFont="1" applyFill="1" applyBorder="1" applyAlignment="1">
      <alignment horizontal="left" vertical="center" wrapText="1"/>
    </xf>
    <xf numFmtId="0" fontId="19" fillId="18" borderId="13" xfId="0" applyNumberFormat="1" applyFont="1" applyFill="1" applyBorder="1" applyAlignment="1">
      <alignment horizontal="right"/>
    </xf>
    <xf numFmtId="0" fontId="19" fillId="18" borderId="13" xfId="0" applyNumberFormat="1" applyFont="1" applyFill="1" applyBorder="1" applyAlignment="1">
      <alignment horizontal="left"/>
    </xf>
    <xf numFmtId="0" fontId="19" fillId="19" borderId="13" xfId="0" applyNumberFormat="1" applyFont="1" applyFill="1" applyBorder="1" applyAlignment="1">
      <alignment horizontal="right"/>
    </xf>
    <xf numFmtId="0" fontId="19" fillId="0" borderId="13" xfId="0" applyNumberFormat="1" applyFont="1" applyFill="1" applyBorder="1" applyAlignment="1">
      <alignment horizontal="center" wrapText="1"/>
    </xf>
    <xf numFmtId="0" fontId="37" fillId="18" borderId="13" xfId="0" applyNumberFormat="1" applyFont="1" applyFill="1" applyBorder="1" applyAlignment="1">
      <alignment horizontal="right"/>
    </xf>
    <xf numFmtId="173" fontId="9" fillId="0" borderId="13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wrapText="1"/>
    </xf>
    <xf numFmtId="0" fontId="19" fillId="0" borderId="13" xfId="0" applyNumberFormat="1" applyFont="1" applyFill="1" applyBorder="1" applyAlignment="1">
      <alignment horizontal="left"/>
    </xf>
    <xf numFmtId="0" fontId="38" fillId="0" borderId="17" xfId="0" applyNumberFormat="1" applyFont="1" applyFill="1" applyBorder="1" applyAlignment="1">
      <alignment horizontal="left"/>
    </xf>
    <xf numFmtId="0" fontId="19" fillId="0" borderId="17" xfId="0" applyNumberFormat="1" applyFont="1" applyFill="1" applyBorder="1" applyAlignment="1">
      <alignment horizontal="left"/>
    </xf>
    <xf numFmtId="0" fontId="16" fillId="0" borderId="17" xfId="0" applyNumberFormat="1" applyFont="1" applyFill="1" applyBorder="1" applyAlignment="1">
      <alignment horizontal="left"/>
    </xf>
    <xf numFmtId="0" fontId="16" fillId="0" borderId="22" xfId="0" applyNumberFormat="1" applyFont="1" applyFill="1" applyBorder="1" applyAlignment="1">
      <alignment horizontal="left"/>
    </xf>
    <xf numFmtId="0" fontId="25" fillId="18" borderId="13" xfId="0" applyNumberFormat="1" applyFont="1" applyFill="1" applyBorder="1" applyAlignment="1">
      <alignment horizontal="right"/>
    </xf>
    <xf numFmtId="0" fontId="14" fillId="19" borderId="13" xfId="0" applyNumberFormat="1" applyFont="1" applyFill="1" applyBorder="1" applyAlignment="1">
      <alignment horizontal="center" vertical="top" wrapText="1"/>
    </xf>
    <xf numFmtId="0" fontId="14" fillId="19" borderId="13" xfId="0" applyNumberFormat="1" applyFont="1" applyFill="1" applyBorder="1" applyAlignment="1">
      <alignment horizontal="right" vertical="top" wrapText="1"/>
    </xf>
    <xf numFmtId="0" fontId="35" fillId="19" borderId="13" xfId="0" applyNumberFormat="1" applyFont="1" applyFill="1" applyBorder="1" applyAlignment="1">
      <alignment horizontal="right"/>
    </xf>
    <xf numFmtId="0" fontId="16" fillId="0" borderId="13" xfId="0" applyNumberFormat="1" applyFont="1" applyFill="1" applyBorder="1" applyAlignment="1">
      <alignment horizontal="center" wrapText="1"/>
    </xf>
    <xf numFmtId="0" fontId="0" fillId="0" borderId="24" xfId="0" applyNumberFormat="1" applyFont="1" applyFill="1" applyBorder="1" applyAlignment="1">
      <alignment wrapText="1"/>
    </xf>
    <xf numFmtId="0" fontId="19" fillId="0" borderId="24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wrapText="1"/>
    </xf>
    <xf numFmtId="0" fontId="12" fillId="18" borderId="13" xfId="0" applyNumberFormat="1" applyFont="1" applyFill="1" applyBorder="1" applyAlignment="1">
      <alignment horizontal="right"/>
    </xf>
    <xf numFmtId="0" fontId="18" fillId="25" borderId="21" xfId="0" applyNumberFormat="1" applyFont="1" applyFill="1" applyBorder="1" applyAlignment="1">
      <alignment horizontal="left"/>
    </xf>
    <xf numFmtId="0" fontId="18" fillId="25" borderId="17" xfId="0" applyNumberFormat="1" applyFont="1" applyFill="1" applyBorder="1" applyAlignment="1">
      <alignment horizontal="left"/>
    </xf>
    <xf numFmtId="0" fontId="31" fillId="18" borderId="16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right"/>
    </xf>
    <xf numFmtId="0" fontId="14" fillId="18" borderId="16" xfId="0" applyNumberFormat="1" applyFont="1" applyFill="1" applyBorder="1" applyAlignment="1">
      <alignment horizontal="center" vertical="center"/>
    </xf>
    <xf numFmtId="0" fontId="14" fillId="18" borderId="16" xfId="0" applyNumberFormat="1" applyFont="1" applyFill="1" applyBorder="1" applyAlignment="1">
      <alignment horizontal="center" vertical="center" wrapText="1"/>
    </xf>
    <xf numFmtId="0" fontId="14" fillId="18" borderId="20" xfId="0" applyNumberFormat="1" applyFont="1" applyFill="1" applyBorder="1" applyAlignment="1">
      <alignment horizontal="center" vertical="center"/>
    </xf>
    <xf numFmtId="0" fontId="14" fillId="18" borderId="20" xfId="0" applyNumberFormat="1" applyFont="1" applyFill="1" applyBorder="1" applyAlignment="1">
      <alignment horizontal="center" vertical="center" wrapText="1"/>
    </xf>
    <xf numFmtId="0" fontId="40" fillId="18" borderId="13" xfId="0" applyNumberFormat="1" applyFont="1" applyFill="1" applyBorder="1" applyAlignment="1">
      <alignment horizontal="center" vertical="center"/>
    </xf>
    <xf numFmtId="0" fontId="40" fillId="18" borderId="13" xfId="0" applyNumberFormat="1" applyFont="1" applyFill="1" applyBorder="1" applyAlignment="1">
      <alignment horizontal="center" vertical="center" wrapText="1"/>
    </xf>
    <xf numFmtId="0" fontId="19" fillId="19" borderId="13" xfId="0" applyNumberFormat="1" applyFont="1" applyFill="1" applyBorder="1" applyAlignment="1">
      <alignment horizontal="left" vertical="center"/>
    </xf>
    <xf numFmtId="0" fontId="19" fillId="19" borderId="13" xfId="0" applyNumberFormat="1" applyFont="1" applyFill="1" applyBorder="1" applyAlignment="1">
      <alignment horizontal="center" vertical="center"/>
    </xf>
    <xf numFmtId="9" fontId="19" fillId="19" borderId="13" xfId="0" applyNumberFormat="1" applyFont="1" applyFill="1" applyBorder="1" applyAlignment="1">
      <alignment horizontal="center" vertical="center" wrapText="1"/>
    </xf>
    <xf numFmtId="174" fontId="19" fillId="19" borderId="13" xfId="0" applyNumberFormat="1" applyFont="1" applyFill="1" applyBorder="1" applyAlignment="1">
      <alignment horizontal="center" vertical="center" wrapText="1"/>
    </xf>
    <xf numFmtId="0" fontId="14" fillId="19" borderId="13" xfId="0" applyNumberFormat="1" applyFont="1" applyFill="1" applyBorder="1" applyAlignment="1">
      <alignment horizontal="center" vertical="center"/>
    </xf>
    <xf numFmtId="0" fontId="3" fillId="19" borderId="13" xfId="0" applyNumberFormat="1" applyFont="1" applyFill="1" applyBorder="1" applyAlignment="1">
      <alignment horizontal="center" vertical="center"/>
    </xf>
    <xf numFmtId="0" fontId="14" fillId="19" borderId="1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left" vertical="top"/>
    </xf>
    <xf numFmtId="0" fontId="17" fillId="0" borderId="0" xfId="0" applyNumberFormat="1" applyFont="1" applyFill="1" applyAlignment="1">
      <alignment horizontal="left" vertical="center"/>
    </xf>
    <xf numFmtId="0" fontId="17" fillId="0" borderId="11" xfId="0" applyNumberFormat="1" applyFont="1" applyFill="1" applyBorder="1" applyAlignment="1">
      <alignment horizontal="right" vertical="center"/>
    </xf>
    <xf numFmtId="0" fontId="16" fillId="18" borderId="16" xfId="0" applyNumberFormat="1" applyFont="1" applyFill="1" applyBorder="1" applyAlignment="1">
      <alignment horizontal="left"/>
    </xf>
    <xf numFmtId="0" fontId="16" fillId="18" borderId="20" xfId="0" applyNumberFormat="1" applyFont="1" applyFill="1" applyBorder="1" applyAlignment="1">
      <alignment horizontal="center" vertical="center" wrapText="1"/>
    </xf>
    <xf numFmtId="0" fontId="1" fillId="18" borderId="20" xfId="0" applyNumberFormat="1" applyFont="1" applyFill="1" applyBorder="1" applyAlignment="1">
      <alignment horizontal="center" vertical="center" wrapText="1"/>
    </xf>
    <xf numFmtId="0" fontId="41" fillId="18" borderId="13" xfId="0" applyNumberFormat="1" applyFont="1" applyFill="1" applyBorder="1" applyAlignment="1">
      <alignment horizontal="center" vertical="center" wrapText="1"/>
    </xf>
    <xf numFmtId="0" fontId="33" fillId="18" borderId="13" xfId="0" applyNumberFormat="1" applyFont="1" applyFill="1" applyBorder="1" applyAlignment="1">
      <alignment horizontal="center" vertical="top" wrapText="1"/>
    </xf>
    <xf numFmtId="0" fontId="24" fillId="18" borderId="13" xfId="0" applyNumberFormat="1" applyFont="1" applyFill="1" applyBorder="1" applyAlignment="1">
      <alignment horizontal="center"/>
    </xf>
    <xf numFmtId="1" fontId="14" fillId="21" borderId="13" xfId="0" applyNumberFormat="1" applyFont="1" applyFill="1" applyBorder="1" applyAlignment="1">
      <alignment horizontal="right" vertical="center" wrapText="1"/>
    </xf>
    <xf numFmtId="175" fontId="14" fillId="21" borderId="13" xfId="0" applyNumberFormat="1" applyFont="1" applyFill="1" applyBorder="1" applyAlignment="1">
      <alignment horizontal="right" vertical="center" wrapText="1"/>
    </xf>
    <xf numFmtId="175" fontId="12" fillId="21" borderId="13" xfId="0" applyNumberFormat="1" applyFont="1" applyFill="1" applyBorder="1" applyAlignment="1">
      <alignment horizontal="right" vertical="center"/>
    </xf>
    <xf numFmtId="1" fontId="15" fillId="21" borderId="13" xfId="0" applyNumberFormat="1" applyFont="1" applyFill="1" applyBorder="1" applyAlignment="1">
      <alignment horizontal="right" vertical="center" wrapText="1"/>
    </xf>
    <xf numFmtId="175" fontId="15" fillId="21" borderId="13" xfId="0" applyNumberFormat="1" applyFont="1" applyFill="1" applyBorder="1" applyAlignment="1">
      <alignment horizontal="right" vertical="center" wrapText="1"/>
    </xf>
    <xf numFmtId="1" fontId="15" fillId="0" borderId="13" xfId="0" applyNumberFormat="1" applyFont="1" applyFill="1" applyBorder="1" applyAlignment="1">
      <alignment horizontal="right" vertical="center" wrapText="1"/>
    </xf>
    <xf numFmtId="175" fontId="19" fillId="18" borderId="13" xfId="0" applyNumberFormat="1" applyFont="1" applyFill="1" applyBorder="1" applyAlignment="1">
      <alignment horizontal="right" vertical="center"/>
    </xf>
    <xf numFmtId="0" fontId="15" fillId="18" borderId="16" xfId="0" applyNumberFormat="1" applyFont="1" applyFill="1" applyBorder="1" applyAlignment="1">
      <alignment horizontal="center" vertical="top" wrapText="1"/>
    </xf>
    <xf numFmtId="0" fontId="15" fillId="18" borderId="15" xfId="0" applyNumberFormat="1" applyFont="1" applyFill="1" applyBorder="1" applyAlignment="1">
      <alignment horizontal="center" vertical="top" wrapText="1"/>
    </xf>
    <xf numFmtId="0" fontId="15" fillId="18" borderId="20" xfId="0" applyNumberFormat="1" applyFont="1" applyFill="1" applyBorder="1" applyAlignment="1">
      <alignment horizontal="center" vertical="top" wrapText="1"/>
    </xf>
    <xf numFmtId="175" fontId="15" fillId="0" borderId="13" xfId="0" applyNumberFormat="1" applyFont="1" applyFill="1" applyBorder="1" applyAlignment="1">
      <alignment horizontal="right" vertical="center" wrapText="1"/>
    </xf>
    <xf numFmtId="0" fontId="15" fillId="18" borderId="16" xfId="0" applyNumberFormat="1" applyFont="1" applyFill="1" applyBorder="1" applyAlignment="1">
      <alignment horizontal="right" vertical="top" wrapText="1"/>
    </xf>
    <xf numFmtId="0" fontId="15" fillId="18" borderId="15" xfId="0" applyNumberFormat="1" applyFont="1" applyFill="1" applyBorder="1" applyAlignment="1">
      <alignment horizontal="left" vertical="top" wrapText="1"/>
    </xf>
    <xf numFmtId="0" fontId="0" fillId="0" borderId="22" xfId="0" applyNumberFormat="1" applyFont="1" applyFill="1" applyBorder="1" applyAlignment="1">
      <alignment wrapText="1"/>
    </xf>
    <xf numFmtId="175" fontId="3" fillId="21" borderId="13" xfId="0" applyNumberFormat="1" applyFont="1" applyFill="1" applyBorder="1" applyAlignment="1">
      <alignment horizontal="right"/>
    </xf>
    <xf numFmtId="175" fontId="17" fillId="21" borderId="13" xfId="0" applyNumberFormat="1" applyFont="1" applyFill="1" applyBorder="1" applyAlignment="1">
      <alignment horizontal="right"/>
    </xf>
    <xf numFmtId="175" fontId="3" fillId="21" borderId="13" xfId="0" applyNumberFormat="1" applyFont="1" applyFill="1" applyBorder="1" applyAlignment="1">
      <alignment horizontal="right" vertical="center"/>
    </xf>
    <xf numFmtId="1" fontId="14" fillId="21" borderId="13" xfId="0" applyNumberFormat="1" applyFont="1" applyFill="1" applyBorder="1" applyAlignment="1">
      <alignment horizontal="right" vertical="center"/>
    </xf>
    <xf numFmtId="175" fontId="14" fillId="21" borderId="13" xfId="0" applyNumberFormat="1" applyFont="1" applyFill="1" applyBorder="1" applyAlignment="1">
      <alignment horizontal="right" vertical="center"/>
    </xf>
    <xf numFmtId="1" fontId="15" fillId="21" borderId="13" xfId="0" applyNumberFormat="1" applyFont="1" applyFill="1" applyBorder="1" applyAlignment="1">
      <alignment horizontal="right" vertical="center"/>
    </xf>
    <xf numFmtId="175" fontId="15" fillId="21" borderId="13" xfId="0" applyNumberFormat="1" applyFont="1" applyFill="1" applyBorder="1" applyAlignment="1">
      <alignment horizontal="right" vertical="center"/>
    </xf>
    <xf numFmtId="175" fontId="15" fillId="18" borderId="13" xfId="0" applyNumberFormat="1" applyFont="1" applyFill="1" applyBorder="1" applyAlignment="1">
      <alignment horizontal="right" vertical="center"/>
    </xf>
    <xf numFmtId="1" fontId="14" fillId="0" borderId="13" xfId="0" applyNumberFormat="1" applyFont="1" applyFill="1" applyBorder="1" applyAlignment="1">
      <alignment horizontal="right" vertical="center" wrapText="1"/>
    </xf>
    <xf numFmtId="1" fontId="18" fillId="0" borderId="13" xfId="0" applyNumberFormat="1" applyFont="1" applyFill="1" applyBorder="1" applyAlignment="1">
      <alignment horizontal="right" vertical="center"/>
    </xf>
    <xf numFmtId="175" fontId="18" fillId="0" borderId="13" xfId="0" applyNumberFormat="1" applyFont="1" applyFill="1" applyBorder="1" applyAlignment="1">
      <alignment horizontal="right" vertical="center"/>
    </xf>
    <xf numFmtId="175" fontId="18" fillId="18" borderId="13" xfId="0" applyNumberFormat="1" applyFont="1" applyFill="1" applyBorder="1" applyAlignment="1">
      <alignment horizontal="right"/>
    </xf>
    <xf numFmtId="0" fontId="15" fillId="0" borderId="11" xfId="0" applyNumberFormat="1" applyFont="1" applyFill="1" applyBorder="1" applyAlignment="1">
      <alignment horizontal="left"/>
    </xf>
    <xf numFmtId="0" fontId="18" fillId="0" borderId="11" xfId="0" applyNumberFormat="1" applyFont="1" applyFill="1" applyBorder="1" applyAlignment="1">
      <alignment horizontal="left"/>
    </xf>
    <xf numFmtId="0" fontId="5" fillId="18" borderId="13" xfId="0" applyNumberFormat="1" applyFont="1" applyFill="1" applyBorder="1" applyAlignment="1">
      <alignment horizontal="left" vertical="top" wrapText="1"/>
    </xf>
    <xf numFmtId="0" fontId="19" fillId="18" borderId="13" xfId="0" applyNumberFormat="1" applyFont="1" applyFill="1" applyBorder="1" applyAlignment="1">
      <alignment horizontal="center" vertical="center"/>
    </xf>
    <xf numFmtId="0" fontId="19" fillId="18" borderId="13" xfId="0" applyNumberFormat="1" applyFont="1" applyFill="1" applyBorder="1" applyAlignment="1">
      <alignment horizontal="center" wrapText="1"/>
    </xf>
    <xf numFmtId="0" fontId="16" fillId="18" borderId="13" xfId="0" applyNumberFormat="1" applyFont="1" applyFill="1" applyBorder="1" applyAlignment="1">
      <alignment horizontal="center" wrapText="1"/>
    </xf>
    <xf numFmtId="0" fontId="14" fillId="18" borderId="13" xfId="0" applyNumberFormat="1" applyFont="1" applyFill="1" applyBorder="1" applyAlignment="1">
      <alignment horizontal="left" vertical="center" wrapText="1"/>
    </xf>
    <xf numFmtId="0" fontId="45" fillId="18" borderId="13" xfId="0" applyNumberFormat="1" applyFont="1" applyFill="1" applyBorder="1" applyAlignment="1">
      <alignment horizontal="center" vertical="center" wrapText="1"/>
    </xf>
    <xf numFmtId="0" fontId="26" fillId="18" borderId="13" xfId="0" applyNumberFormat="1" applyFont="1" applyFill="1" applyBorder="1" applyAlignment="1">
      <alignment horizontal="left"/>
    </xf>
    <xf numFmtId="0" fontId="26" fillId="0" borderId="13" xfId="0" applyNumberFormat="1" applyFont="1" applyFill="1" applyBorder="1" applyAlignment="1">
      <alignment horizontal="left"/>
    </xf>
    <xf numFmtId="9" fontId="16" fillId="18" borderId="13" xfId="0" applyNumberFormat="1" applyFont="1" applyFill="1" applyBorder="1" applyAlignment="1">
      <alignment horizontal="right"/>
    </xf>
    <xf numFmtId="0" fontId="26" fillId="18" borderId="13" xfId="0" applyNumberFormat="1" applyFont="1" applyFill="1" applyBorder="1" applyAlignment="1">
      <alignment horizontal="right"/>
    </xf>
    <xf numFmtId="174" fontId="19" fillId="18" borderId="13" xfId="0" applyNumberFormat="1" applyFont="1" applyFill="1" applyBorder="1" applyAlignment="1">
      <alignment horizontal="center"/>
    </xf>
    <xf numFmtId="0" fontId="14" fillId="19" borderId="13" xfId="0" applyNumberFormat="1" applyFont="1" applyFill="1" applyBorder="1" applyAlignment="1">
      <alignment horizontal="left" vertical="center" wrapText="1"/>
    </xf>
    <xf numFmtId="0" fontId="15" fillId="19" borderId="13" xfId="0" applyNumberFormat="1" applyFont="1" applyFill="1" applyBorder="1" applyAlignment="1">
      <alignment horizontal="right"/>
    </xf>
    <xf numFmtId="0" fontId="5" fillId="19" borderId="13" xfId="0" applyNumberFormat="1" applyFont="1" applyFill="1" applyBorder="1" applyAlignment="1">
      <alignment horizontal="right"/>
    </xf>
    <xf numFmtId="9" fontId="16" fillId="19" borderId="13" xfId="0" applyNumberFormat="1" applyFont="1" applyFill="1" applyBorder="1" applyAlignment="1">
      <alignment horizontal="right"/>
    </xf>
    <xf numFmtId="0" fontId="14" fillId="19" borderId="13" xfId="0" applyNumberFormat="1" applyFont="1" applyFill="1" applyBorder="1" applyAlignment="1">
      <alignment horizontal="left" wrapText="1"/>
    </xf>
    <xf numFmtId="174" fontId="19" fillId="19" borderId="13" xfId="0" applyNumberFormat="1" applyFont="1" applyFill="1" applyBorder="1" applyAlignment="1">
      <alignment horizontal="center"/>
    </xf>
    <xf numFmtId="174" fontId="16" fillId="18" borderId="13" xfId="0" applyNumberFormat="1" applyFont="1" applyFill="1" applyBorder="1" applyAlignment="1">
      <alignment horizontal="right" vertical="center"/>
    </xf>
    <xf numFmtId="174" fontId="16" fillId="18" borderId="18" xfId="0" applyNumberFormat="1" applyFont="1" applyFill="1" applyBorder="1" applyAlignment="1">
      <alignment horizontal="right" vertical="center"/>
    </xf>
    <xf numFmtId="174" fontId="16" fillId="18" borderId="19" xfId="0" applyNumberFormat="1" applyFont="1" applyFill="1" applyBorder="1" applyAlignment="1">
      <alignment horizontal="right" vertical="center"/>
    </xf>
    <xf numFmtId="0" fontId="25" fillId="18" borderId="13" xfId="0" applyNumberFormat="1" applyFont="1" applyFill="1" applyBorder="1" applyAlignment="1">
      <alignment horizontal="left" wrapText="1"/>
    </xf>
    <xf numFmtId="0" fontId="47" fillId="18" borderId="19" xfId="0" applyNumberFormat="1" applyFont="1" applyFill="1" applyBorder="1" applyAlignment="1">
      <alignment horizontal="center" vertical="center" wrapText="1"/>
    </xf>
    <xf numFmtId="0" fontId="47" fillId="18" borderId="24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/>
    </xf>
    <xf numFmtId="0" fontId="12" fillId="18" borderId="13" xfId="0" applyNumberFormat="1" applyFont="1" applyFill="1" applyBorder="1" applyAlignment="1">
      <alignment horizontal="left" vertical="center"/>
    </xf>
    <xf numFmtId="0" fontId="15" fillId="0" borderId="24" xfId="0" applyNumberFormat="1" applyFont="1" applyFill="1" applyBorder="1" applyAlignment="1">
      <alignment horizontal="left"/>
    </xf>
    <xf numFmtId="0" fontId="15" fillId="0" borderId="13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wrapText="1"/>
    </xf>
    <xf numFmtId="0" fontId="35" fillId="0" borderId="21" xfId="0" applyNumberFormat="1" applyFont="1" applyFill="1" applyBorder="1" applyAlignment="1">
      <alignment horizontal="right"/>
    </xf>
    <xf numFmtId="0" fontId="35" fillId="0" borderId="17" xfId="0" applyNumberFormat="1" applyFont="1" applyFill="1" applyBorder="1" applyAlignment="1">
      <alignment horizontal="left"/>
    </xf>
    <xf numFmtId="0" fontId="48" fillId="0" borderId="17" xfId="0" applyNumberFormat="1" applyFont="1" applyFill="1" applyBorder="1" applyAlignment="1">
      <alignment horizontal="left"/>
    </xf>
    <xf numFmtId="0" fontId="35" fillId="0" borderId="17" xfId="0" applyNumberFormat="1" applyFont="1" applyFill="1" applyBorder="1" applyAlignment="1">
      <alignment horizontal="right"/>
    </xf>
    <xf numFmtId="0" fontId="48" fillId="0" borderId="22" xfId="0" applyNumberFormat="1" applyFont="1" applyFill="1" applyBorder="1" applyAlignment="1">
      <alignment horizontal="left"/>
    </xf>
    <xf numFmtId="0" fontId="48" fillId="0" borderId="13" xfId="0" applyNumberFormat="1" applyFont="1" applyFill="1" applyBorder="1" applyAlignment="1">
      <alignment horizontal="left"/>
    </xf>
    <xf numFmtId="0" fontId="35" fillId="0" borderId="22" xfId="0" applyNumberFormat="1" applyFont="1" applyFill="1" applyBorder="1" applyAlignment="1">
      <alignment horizontal="left"/>
    </xf>
    <xf numFmtId="0" fontId="35" fillId="0" borderId="14" xfId="0" applyNumberFormat="1" applyFont="1" applyFill="1" applyBorder="1" applyAlignment="1">
      <alignment horizontal="right"/>
    </xf>
    <xf numFmtId="0" fontId="35" fillId="0" borderId="0" xfId="0" applyNumberFormat="1" applyFont="1" applyFill="1" applyAlignment="1">
      <alignment horizontal="left"/>
    </xf>
    <xf numFmtId="0" fontId="35" fillId="0" borderId="0" xfId="0" applyNumberFormat="1" applyFont="1" applyFill="1" applyAlignment="1">
      <alignment horizontal="right"/>
    </xf>
    <xf numFmtId="0" fontId="35" fillId="0" borderId="10" xfId="0" applyNumberFormat="1" applyFont="1" applyFill="1" applyBorder="1" applyAlignment="1">
      <alignment horizontal="left"/>
    </xf>
    <xf numFmtId="0" fontId="35" fillId="0" borderId="23" xfId="0" applyNumberFormat="1" applyFont="1" applyFill="1" applyBorder="1" applyAlignment="1">
      <alignment horizontal="right"/>
    </xf>
    <xf numFmtId="0" fontId="35" fillId="0" borderId="11" xfId="0" applyNumberFormat="1" applyFont="1" applyFill="1" applyBorder="1" applyAlignment="1">
      <alignment horizontal="left"/>
    </xf>
    <xf numFmtId="0" fontId="35" fillId="0" borderId="11" xfId="0" applyNumberFormat="1" applyFont="1" applyFill="1" applyBorder="1" applyAlignment="1">
      <alignment horizontal="right"/>
    </xf>
    <xf numFmtId="0" fontId="35" fillId="0" borderId="12" xfId="0" applyNumberFormat="1" applyFont="1" applyFill="1" applyBorder="1" applyAlignment="1">
      <alignment horizontal="left"/>
    </xf>
    <xf numFmtId="0" fontId="35" fillId="0" borderId="13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9" xfId="0" applyNumberFormat="1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/>
    </xf>
    <xf numFmtId="0" fontId="14" fillId="18" borderId="18" xfId="0" applyNumberFormat="1" applyFont="1" applyFill="1" applyBorder="1" applyAlignment="1">
      <alignment horizontal="center" vertical="center"/>
    </xf>
    <xf numFmtId="0" fontId="14" fillId="18" borderId="24" xfId="0" applyNumberFormat="1" applyFont="1" applyFill="1" applyBorder="1" applyAlignment="1">
      <alignment horizontal="center" vertical="center"/>
    </xf>
    <xf numFmtId="0" fontId="14" fillId="18" borderId="19" xfId="0" applyNumberFormat="1" applyFont="1" applyFill="1" applyBorder="1" applyAlignment="1">
      <alignment horizontal="center" vertical="center"/>
    </xf>
    <xf numFmtId="0" fontId="14" fillId="18" borderId="18" xfId="0" applyNumberFormat="1" applyFont="1" applyFill="1" applyBorder="1" applyAlignment="1">
      <alignment horizontal="center" vertical="center" wrapText="1"/>
    </xf>
    <xf numFmtId="0" fontId="14" fillId="18" borderId="24" xfId="0" applyNumberFormat="1" applyFont="1" applyFill="1" applyBorder="1" applyAlignment="1">
      <alignment horizontal="center" vertical="center" wrapText="1"/>
    </xf>
    <xf numFmtId="0" fontId="14" fillId="18" borderId="19" xfId="0" applyNumberFormat="1" applyFont="1" applyFill="1" applyBorder="1" applyAlignment="1">
      <alignment horizontal="center" vertical="center" wrapText="1"/>
    </xf>
    <xf numFmtId="0" fontId="9" fillId="18" borderId="18" xfId="0" applyNumberFormat="1" applyFont="1" applyFill="1" applyBorder="1" applyAlignment="1">
      <alignment horizontal="center" vertical="center"/>
    </xf>
    <xf numFmtId="0" fontId="9" fillId="18" borderId="19" xfId="0" applyNumberFormat="1" applyFont="1" applyFill="1" applyBorder="1" applyAlignment="1">
      <alignment horizontal="center" vertical="center"/>
    </xf>
    <xf numFmtId="0" fontId="11" fillId="18" borderId="18" xfId="0" applyNumberFormat="1" applyFont="1" applyFill="1" applyBorder="1" applyAlignment="1">
      <alignment horizontal="left" vertical="center"/>
    </xf>
    <xf numFmtId="0" fontId="11" fillId="18" borderId="19" xfId="0" applyNumberFormat="1" applyFont="1" applyFill="1" applyBorder="1" applyAlignment="1">
      <alignment horizontal="left" vertical="center"/>
    </xf>
    <xf numFmtId="0" fontId="11" fillId="18" borderId="18" xfId="0" applyNumberFormat="1" applyFont="1" applyFill="1" applyBorder="1" applyAlignment="1">
      <alignment horizontal="center" vertical="center"/>
    </xf>
    <xf numFmtId="0" fontId="11" fillId="18" borderId="19" xfId="0" applyNumberFormat="1" applyFont="1" applyFill="1" applyBorder="1" applyAlignment="1">
      <alignment horizontal="center" vertical="center"/>
    </xf>
    <xf numFmtId="0" fontId="10" fillId="18" borderId="18" xfId="0" applyNumberFormat="1" applyFont="1" applyFill="1" applyBorder="1" applyAlignment="1">
      <alignment horizontal="center" vertical="center"/>
    </xf>
    <xf numFmtId="0" fontId="10" fillId="18" borderId="24" xfId="0" applyNumberFormat="1" applyFont="1" applyFill="1" applyBorder="1" applyAlignment="1">
      <alignment horizontal="center" vertical="center"/>
    </xf>
    <xf numFmtId="0" fontId="10" fillId="18" borderId="19" xfId="0" applyNumberFormat="1" applyFont="1" applyFill="1" applyBorder="1" applyAlignment="1">
      <alignment horizontal="center" vertical="center"/>
    </xf>
    <xf numFmtId="0" fontId="9" fillId="18" borderId="18" xfId="0" applyNumberFormat="1" applyFont="1" applyFill="1" applyBorder="1" applyAlignment="1">
      <alignment horizontal="center"/>
    </xf>
    <xf numFmtId="0" fontId="9" fillId="18" borderId="19" xfId="0" applyNumberFormat="1" applyFont="1" applyFill="1" applyBorder="1" applyAlignment="1">
      <alignment horizontal="center"/>
    </xf>
    <xf numFmtId="0" fontId="10" fillId="18" borderId="18" xfId="0" applyNumberFormat="1" applyFont="1" applyFill="1" applyBorder="1" applyAlignment="1">
      <alignment horizontal="center"/>
    </xf>
    <xf numFmtId="0" fontId="10" fillId="18" borderId="19" xfId="0" applyNumberFormat="1" applyFont="1" applyFill="1" applyBorder="1" applyAlignment="1">
      <alignment horizontal="center"/>
    </xf>
    <xf numFmtId="0" fontId="11" fillId="18" borderId="18" xfId="0" applyNumberFormat="1" applyFont="1" applyFill="1" applyBorder="1" applyAlignment="1">
      <alignment horizontal="center"/>
    </xf>
    <xf numFmtId="0" fontId="11" fillId="18" borderId="1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2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15" fillId="18" borderId="18" xfId="0" applyNumberFormat="1" applyFont="1" applyFill="1" applyBorder="1" applyAlignment="1">
      <alignment horizontal="center" vertical="center"/>
    </xf>
    <xf numFmtId="0" fontId="15" fillId="18" borderId="24" xfId="0" applyNumberFormat="1" applyFont="1" applyFill="1" applyBorder="1" applyAlignment="1">
      <alignment horizontal="center" vertical="center"/>
    </xf>
    <xf numFmtId="0" fontId="15" fillId="18" borderId="19" xfId="0" applyNumberFormat="1" applyFont="1" applyFill="1" applyBorder="1" applyAlignment="1">
      <alignment horizontal="center" vertical="center"/>
    </xf>
    <xf numFmtId="0" fontId="15" fillId="18" borderId="18" xfId="0" applyNumberFormat="1" applyFont="1" applyFill="1" applyBorder="1" applyAlignment="1">
      <alignment horizontal="center" vertical="center" wrapText="1"/>
    </xf>
    <xf numFmtId="0" fontId="15" fillId="18" borderId="24" xfId="0" applyNumberFormat="1" applyFont="1" applyFill="1" applyBorder="1" applyAlignment="1">
      <alignment horizontal="center" vertical="center" wrapText="1"/>
    </xf>
    <xf numFmtId="0" fontId="15" fillId="18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13" fillId="18" borderId="18" xfId="0" applyNumberFormat="1" applyFont="1" applyFill="1" applyBorder="1" applyAlignment="1">
      <alignment horizontal="center"/>
    </xf>
    <xf numFmtId="0" fontId="13" fillId="18" borderId="19" xfId="0" applyNumberFormat="1" applyFont="1" applyFill="1" applyBorder="1" applyAlignment="1">
      <alignment horizontal="center"/>
    </xf>
    <xf numFmtId="0" fontId="18" fillId="18" borderId="18" xfId="0" applyNumberFormat="1" applyFont="1" applyFill="1" applyBorder="1" applyAlignment="1">
      <alignment horizontal="center" vertical="center"/>
    </xf>
    <xf numFmtId="0" fontId="18" fillId="18" borderId="19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left" vertical="center" wrapText="1"/>
    </xf>
    <xf numFmtId="0" fontId="12" fillId="18" borderId="18" xfId="0" applyNumberFormat="1" applyFont="1" applyFill="1" applyBorder="1" applyAlignment="1">
      <alignment horizontal="center" vertical="top"/>
    </xf>
    <xf numFmtId="0" fontId="12" fillId="18" borderId="19" xfId="0" applyNumberFormat="1" applyFont="1" applyFill="1" applyBorder="1" applyAlignment="1">
      <alignment horizontal="center" vertical="top"/>
    </xf>
    <xf numFmtId="0" fontId="12" fillId="18" borderId="24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3" fillId="18" borderId="21" xfId="0" applyNumberFormat="1" applyFont="1" applyFill="1" applyBorder="1" applyAlignment="1">
      <alignment horizontal="left" vertical="center"/>
    </xf>
    <xf numFmtId="0" fontId="3" fillId="18" borderId="17" xfId="0" applyNumberFormat="1" applyFont="1" applyFill="1" applyBorder="1" applyAlignment="1">
      <alignment horizontal="left" vertical="center"/>
    </xf>
    <xf numFmtId="0" fontId="3" fillId="18" borderId="22" xfId="0" applyNumberFormat="1" applyFont="1" applyFill="1" applyBorder="1" applyAlignment="1">
      <alignment horizontal="left" vertical="center"/>
    </xf>
    <xf numFmtId="0" fontId="12" fillId="18" borderId="18" xfId="0" applyNumberFormat="1" applyFont="1" applyFill="1" applyBorder="1" applyAlignment="1">
      <alignment horizontal="center" vertical="center" wrapText="1"/>
    </xf>
    <xf numFmtId="0" fontId="12" fillId="18" borderId="24" xfId="0" applyNumberFormat="1" applyFont="1" applyFill="1" applyBorder="1" applyAlignment="1">
      <alignment horizontal="center" vertical="center" wrapText="1"/>
    </xf>
    <xf numFmtId="0" fontId="12" fillId="18" borderId="19" xfId="0" applyNumberFormat="1" applyFont="1" applyFill="1" applyBorder="1" applyAlignment="1">
      <alignment horizontal="center" vertical="center" wrapText="1"/>
    </xf>
    <xf numFmtId="0" fontId="25" fillId="18" borderId="21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/>
    </xf>
    <xf numFmtId="0" fontId="34" fillId="24" borderId="14" xfId="0" applyNumberFormat="1" applyFont="1" applyFill="1" applyBorder="1" applyAlignment="1">
      <alignment horizontal="center" vertical="center" wrapText="1"/>
    </xf>
    <xf numFmtId="0" fontId="34" fillId="24" borderId="0" xfId="0" applyNumberFormat="1" applyFont="1" applyFill="1" applyAlignment="1">
      <alignment horizontal="center" vertical="center" wrapText="1"/>
    </xf>
    <xf numFmtId="0" fontId="34" fillId="24" borderId="10" xfId="0" applyNumberFormat="1" applyFont="1" applyFill="1" applyBorder="1" applyAlignment="1">
      <alignment horizontal="center" vertical="center" wrapText="1"/>
    </xf>
    <xf numFmtId="0" fontId="34" fillId="24" borderId="23" xfId="0" applyNumberFormat="1" applyFont="1" applyFill="1" applyBorder="1" applyAlignment="1">
      <alignment horizontal="center" vertical="center" wrapText="1"/>
    </xf>
    <xf numFmtId="0" fontId="34" fillId="24" borderId="11" xfId="0" applyNumberFormat="1" applyFont="1" applyFill="1" applyBorder="1" applyAlignment="1">
      <alignment horizontal="center" vertical="center" wrapText="1"/>
    </xf>
    <xf numFmtId="0" fontId="34" fillId="24" borderId="12" xfId="0" applyNumberFormat="1" applyFont="1" applyFill="1" applyBorder="1" applyAlignment="1">
      <alignment horizontal="center" vertical="center" wrapText="1"/>
    </xf>
    <xf numFmtId="0" fontId="39" fillId="0" borderId="21" xfId="0" applyNumberFormat="1" applyFont="1" applyFill="1" applyBorder="1" applyAlignment="1">
      <alignment horizontal="center"/>
    </xf>
    <xf numFmtId="0" fontId="39" fillId="0" borderId="17" xfId="0" applyNumberFormat="1" applyFont="1" applyFill="1" applyBorder="1" applyAlignment="1">
      <alignment horizontal="center"/>
    </xf>
    <xf numFmtId="0" fontId="35" fillId="18" borderId="18" xfId="0" applyNumberFormat="1" applyFont="1" applyFill="1" applyBorder="1" applyAlignment="1">
      <alignment horizontal="center" vertical="top" wrapText="1"/>
    </xf>
    <xf numFmtId="0" fontId="35" fillId="18" borderId="24" xfId="0" applyNumberFormat="1" applyFont="1" applyFill="1" applyBorder="1" applyAlignment="1">
      <alignment horizontal="center" vertical="top" wrapText="1"/>
    </xf>
    <xf numFmtId="0" fontId="35" fillId="18" borderId="19" xfId="0" applyNumberFormat="1" applyFont="1" applyFill="1" applyBorder="1" applyAlignment="1">
      <alignment horizontal="center" vertical="top" wrapText="1"/>
    </xf>
    <xf numFmtId="0" fontId="34" fillId="24" borderId="21" xfId="0" applyNumberFormat="1" applyFont="1" applyFill="1" applyBorder="1" applyAlignment="1">
      <alignment horizontal="center" vertical="center" wrapText="1"/>
    </xf>
    <xf numFmtId="0" fontId="34" fillId="24" borderId="17" xfId="0" applyNumberFormat="1" applyFont="1" applyFill="1" applyBorder="1" applyAlignment="1">
      <alignment horizontal="center" vertical="center" wrapText="1"/>
    </xf>
    <xf numFmtId="0" fontId="34" fillId="24" borderId="22" xfId="0" applyNumberFormat="1" applyFont="1" applyFill="1" applyBorder="1" applyAlignment="1">
      <alignment horizontal="center" vertical="center" wrapText="1"/>
    </xf>
    <xf numFmtId="0" fontId="15" fillId="18" borderId="18" xfId="0" applyNumberFormat="1" applyFont="1" applyFill="1" applyBorder="1" applyAlignment="1">
      <alignment horizontal="center" vertical="top" wrapText="1"/>
    </xf>
    <xf numFmtId="0" fontId="15" fillId="18" borderId="24" xfId="0" applyNumberFormat="1" applyFont="1" applyFill="1" applyBorder="1" applyAlignment="1">
      <alignment horizontal="center" vertical="top" wrapText="1"/>
    </xf>
    <xf numFmtId="0" fontId="15" fillId="18" borderId="19" xfId="0" applyNumberFormat="1" applyFont="1" applyFill="1" applyBorder="1" applyAlignment="1">
      <alignment horizontal="center" vertical="top" wrapText="1"/>
    </xf>
    <xf numFmtId="0" fontId="18" fillId="25" borderId="13" xfId="0" applyNumberFormat="1" applyFont="1" applyFill="1" applyBorder="1" applyAlignment="1">
      <alignment horizontal="center"/>
    </xf>
    <xf numFmtId="0" fontId="11" fillId="18" borderId="14" xfId="0" applyNumberFormat="1" applyFont="1" applyFill="1" applyBorder="1" applyAlignment="1">
      <alignment horizontal="center" vertical="center" wrapText="1"/>
    </xf>
    <xf numFmtId="0" fontId="11" fillId="18" borderId="0" xfId="0" applyNumberFormat="1" applyFont="1" applyFill="1" applyAlignment="1">
      <alignment horizontal="center" vertical="center" wrapText="1"/>
    </xf>
    <xf numFmtId="0" fontId="16" fillId="18" borderId="13" xfId="0" applyNumberFormat="1" applyFont="1" applyFill="1" applyBorder="1" applyAlignment="1">
      <alignment horizontal="center" vertical="center" wrapText="1"/>
    </xf>
    <xf numFmtId="0" fontId="9" fillId="18" borderId="13" xfId="0" applyNumberFormat="1" applyFont="1" applyFill="1" applyBorder="1" applyAlignment="1">
      <alignment horizontal="center" vertical="center" wrapText="1"/>
    </xf>
    <xf numFmtId="0" fontId="19" fillId="18" borderId="18" xfId="0" applyNumberFormat="1" applyFont="1" applyFill="1" applyBorder="1" applyAlignment="1">
      <alignment horizontal="center" vertical="center" wrapText="1"/>
    </xf>
    <xf numFmtId="0" fontId="19" fillId="18" borderId="24" xfId="0" applyNumberFormat="1" applyFont="1" applyFill="1" applyBorder="1" applyAlignment="1">
      <alignment horizontal="center" vertical="center" wrapText="1"/>
    </xf>
    <xf numFmtId="0" fontId="19" fillId="18" borderId="19" xfId="0" applyNumberFormat="1" applyFont="1" applyFill="1" applyBorder="1" applyAlignment="1">
      <alignment horizontal="center" vertical="center" wrapText="1"/>
    </xf>
    <xf numFmtId="0" fontId="16" fillId="18" borderId="18" xfId="0" applyNumberFormat="1" applyFont="1" applyFill="1" applyBorder="1" applyAlignment="1">
      <alignment horizontal="center" vertical="center" wrapText="1"/>
    </xf>
    <xf numFmtId="0" fontId="16" fillId="18" borderId="24" xfId="0" applyNumberFormat="1" applyFont="1" applyFill="1" applyBorder="1" applyAlignment="1">
      <alignment horizontal="center" vertical="center" wrapText="1"/>
    </xf>
    <xf numFmtId="0" fontId="16" fillId="18" borderId="19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8" fillId="0" borderId="17" xfId="0" applyNumberFormat="1" applyFont="1" applyFill="1" applyBorder="1" applyAlignment="1">
      <alignment horizontal="left" wrapText="1"/>
    </xf>
    <xf numFmtId="0" fontId="44" fillId="0" borderId="0" xfId="0" applyNumberFormat="1" applyFont="1" applyFill="1" applyAlignment="1">
      <alignment horizontal="center"/>
    </xf>
    <xf numFmtId="0" fontId="43" fillId="0" borderId="0" xfId="0" applyNumberFormat="1" applyFont="1" applyFill="1" applyAlignment="1">
      <alignment horizontal="left" vertical="center"/>
    </xf>
    <xf numFmtId="0" fontId="41" fillId="18" borderId="23" xfId="0" applyNumberFormat="1" applyFont="1" applyFill="1" applyBorder="1" applyAlignment="1">
      <alignment horizontal="center"/>
    </xf>
    <xf numFmtId="0" fontId="41" fillId="18" borderId="12" xfId="0" applyNumberFormat="1" applyFont="1" applyFill="1" applyBorder="1" applyAlignment="1">
      <alignment horizontal="center"/>
    </xf>
    <xf numFmtId="0" fontId="42" fillId="18" borderId="23" xfId="0" applyNumberFormat="1" applyFont="1" applyFill="1" applyBorder="1" applyAlignment="1">
      <alignment horizontal="center" vertical="center" wrapText="1"/>
    </xf>
    <xf numFmtId="0" fontId="42" fillId="18" borderId="12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41" fillId="18" borderId="21" xfId="0" applyNumberFormat="1" applyFont="1" applyFill="1" applyBorder="1" applyAlignment="1">
      <alignment horizontal="center"/>
    </xf>
    <xf numFmtId="0" fontId="41" fillId="18" borderId="22" xfId="0" applyNumberFormat="1" applyFont="1" applyFill="1" applyBorder="1" applyAlignment="1">
      <alignment horizontal="center"/>
    </xf>
    <xf numFmtId="0" fontId="33" fillId="18" borderId="21" xfId="0" applyNumberFormat="1" applyFont="1" applyFill="1" applyBorder="1" applyAlignment="1">
      <alignment horizontal="center" vertical="center" wrapText="1"/>
    </xf>
    <xf numFmtId="0" fontId="42" fillId="18" borderId="22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16" fillId="0" borderId="18" xfId="0" applyNumberFormat="1" applyFont="1" applyFill="1" applyBorder="1" applyAlignment="1">
      <alignment horizontal="center"/>
    </xf>
    <xf numFmtId="0" fontId="16" fillId="0" borderId="24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47" fillId="18" borderId="18" xfId="0" applyNumberFormat="1" applyFont="1" applyFill="1" applyBorder="1" applyAlignment="1">
      <alignment horizontal="center" vertical="center" wrapText="1"/>
    </xf>
    <xf numFmtId="0" fontId="47" fillId="18" borderId="2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wrapText="1"/>
    </xf>
    <xf numFmtId="0" fontId="46" fillId="0" borderId="11" xfId="0" applyNumberFormat="1" applyFont="1" applyFill="1" applyBorder="1" applyAlignment="1">
      <alignment horizontal="center"/>
    </xf>
    <xf numFmtId="0" fontId="47" fillId="18" borderId="13" xfId="0" applyNumberFormat="1" applyFont="1" applyFill="1" applyBorder="1" applyAlignment="1">
      <alignment horizontal="center" vertical="center"/>
    </xf>
    <xf numFmtId="0" fontId="47" fillId="18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9900"/>
      <rgbColor rgb="00CCFFFF"/>
      <rgbColor rgb="00CCFFCC"/>
      <rgbColor rgb="00FFCCFF"/>
      <rgbColor rgb="00FFCC99"/>
      <rgbColor rgb="00FFFF00"/>
      <rgbColor rgb="00FFFF99"/>
      <rgbColor rgb="00FFFFCC"/>
      <rgbColor rgb="00FF0000"/>
      <rgbColor rgb="00FFFF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0"/>
  <sheetViews>
    <sheetView zoomScalePageLayoutView="0" workbookViewId="0" topLeftCell="A1">
      <pane ySplit="6" topLeftCell="BM49" activePane="bottomLeft" state="frozen"/>
      <selection pane="topLeft" activeCell="A1" sqref="A1"/>
      <selection pane="bottomLeft" activeCell="I3" sqref="I3:S3"/>
    </sheetView>
  </sheetViews>
  <sheetFormatPr defaultColWidth="9.140625" defaultRowHeight="15.75" customHeight="1"/>
  <cols>
    <col min="1" max="1" width="3.28125" style="0" customWidth="1"/>
    <col min="2" max="2" width="39.28125" style="0" customWidth="1"/>
    <col min="3" max="3" width="7.00390625" style="0" customWidth="1"/>
    <col min="4" max="4" width="9.00390625" style="0" customWidth="1"/>
    <col min="5" max="5" width="8.28125" style="0" customWidth="1"/>
    <col min="6" max="6" width="8.00390625" style="0" customWidth="1"/>
    <col min="7" max="7" width="8.7109375" style="0" customWidth="1"/>
    <col min="8" max="8" width="8.00390625" style="0" customWidth="1"/>
    <col min="9" max="9" width="7.7109375" style="0" customWidth="1"/>
    <col min="10" max="10" width="7.421875" style="0" customWidth="1"/>
    <col min="11" max="12" width="9.140625" style="0" hidden="1" customWidth="1"/>
    <col min="13" max="13" width="7.57421875" style="0" customWidth="1"/>
    <col min="14" max="14" width="7.140625" style="0" customWidth="1"/>
    <col min="15" max="15" width="7.57421875" style="0" customWidth="1"/>
    <col min="16" max="16" width="7.8515625" style="0" customWidth="1"/>
    <col min="17" max="17" width="8.57421875" style="0" customWidth="1"/>
    <col min="18" max="18" width="9.00390625" style="0" customWidth="1"/>
    <col min="19" max="19" width="7.421875" style="0" customWidth="1"/>
    <col min="20" max="20" width="7.00390625" style="0" customWidth="1"/>
    <col min="21" max="21" width="6.8515625" style="0" customWidth="1"/>
    <col min="22" max="22" width="6.7109375" style="0" customWidth="1"/>
    <col min="23" max="23" width="6.421875" style="0" customWidth="1"/>
    <col min="24" max="25" width="6.57421875" style="0" customWidth="1"/>
    <col min="26" max="26" width="3.8515625" style="0" customWidth="1"/>
    <col min="27" max="27" width="39.7109375" style="0" customWidth="1"/>
    <col min="28" max="28" width="9.28125" style="0" customWidth="1"/>
    <col min="29" max="29" width="10.140625" style="0" customWidth="1"/>
    <col min="30" max="30" width="11.00390625" style="0" customWidth="1"/>
    <col min="31" max="31" width="8.7109375" style="0" customWidth="1"/>
    <col min="32" max="32" width="9.28125" style="0" customWidth="1"/>
    <col min="33" max="33" width="40.57421875" style="0" customWidth="1"/>
    <col min="34" max="34" width="8.8515625" style="0" customWidth="1"/>
    <col min="35" max="35" width="10.421875" style="0" customWidth="1"/>
    <col min="36" max="36" width="11.7109375" style="0" customWidth="1"/>
    <col min="37" max="37" width="9.421875" style="0" customWidth="1"/>
    <col min="38" max="38" width="9.140625" style="0" customWidth="1"/>
  </cols>
  <sheetData>
    <row r="1" ht="18.75">
      <c r="B1" s="1" t="s">
        <v>174</v>
      </c>
    </row>
    <row r="2" spans="2:27" ht="18.75">
      <c r="B2" s="2" t="s">
        <v>418</v>
      </c>
      <c r="H2" s="3" t="s">
        <v>419</v>
      </c>
      <c r="I2" s="394" t="s">
        <v>330</v>
      </c>
      <c r="J2" s="395"/>
      <c r="K2" s="395"/>
      <c r="L2" s="395"/>
      <c r="M2" s="395"/>
      <c r="N2" s="395"/>
      <c r="O2" s="395"/>
      <c r="P2" s="395"/>
      <c r="Q2" s="395"/>
      <c r="R2" s="395"/>
      <c r="S2" s="396"/>
      <c r="T2" s="397" t="s">
        <v>266</v>
      </c>
      <c r="U2" s="364"/>
      <c r="V2" s="364"/>
      <c r="W2" s="364"/>
      <c r="X2" s="364"/>
      <c r="Y2" s="364"/>
      <c r="AA2" s="4" t="s">
        <v>44</v>
      </c>
    </row>
    <row r="3" spans="1:31" ht="15.75" customHeight="1">
      <c r="A3" s="5"/>
      <c r="B3" s="5"/>
      <c r="C3" s="5"/>
      <c r="D3" s="5"/>
      <c r="E3" s="6"/>
      <c r="F3" s="5"/>
      <c r="G3" s="5"/>
      <c r="H3" s="7"/>
      <c r="I3" s="365"/>
      <c r="J3" s="366"/>
      <c r="K3" s="366"/>
      <c r="L3" s="366"/>
      <c r="M3" s="366"/>
      <c r="N3" s="366"/>
      <c r="O3" s="366"/>
      <c r="P3" s="366"/>
      <c r="Q3" s="366"/>
      <c r="R3" s="366"/>
      <c r="S3" s="363"/>
      <c r="T3" s="398"/>
      <c r="U3" s="399"/>
      <c r="V3" s="399"/>
      <c r="W3" s="399"/>
      <c r="X3" s="399"/>
      <c r="Y3" s="399"/>
      <c r="AE3" s="8" t="s">
        <v>88</v>
      </c>
    </row>
    <row r="4" spans="1:38" ht="15.75" customHeight="1">
      <c r="A4" s="9"/>
      <c r="B4" s="10"/>
      <c r="C4" s="390" t="s">
        <v>33</v>
      </c>
      <c r="D4" s="391"/>
      <c r="E4" s="390" t="s">
        <v>140</v>
      </c>
      <c r="F4" s="391"/>
      <c r="G4" s="390" t="s">
        <v>320</v>
      </c>
      <c r="H4" s="391"/>
      <c r="I4" s="392" t="s">
        <v>130</v>
      </c>
      <c r="J4" s="393"/>
      <c r="K4" s="381" t="s">
        <v>186</v>
      </c>
      <c r="L4" s="382"/>
      <c r="M4" s="383" t="s">
        <v>298</v>
      </c>
      <c r="N4" s="384"/>
      <c r="O4" s="383" t="s">
        <v>52</v>
      </c>
      <c r="P4" s="384"/>
      <c r="Q4" s="385" t="s">
        <v>257</v>
      </c>
      <c r="R4" s="386"/>
      <c r="S4" s="387"/>
      <c r="T4" s="388" t="s">
        <v>297</v>
      </c>
      <c r="U4" s="389"/>
      <c r="V4" s="379" t="s">
        <v>59</v>
      </c>
      <c r="W4" s="380"/>
      <c r="X4" s="379" t="s">
        <v>138</v>
      </c>
      <c r="Y4" s="380"/>
      <c r="Z4" s="11"/>
      <c r="AA4" s="12" t="s">
        <v>348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5.75" customHeight="1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5" t="s">
        <v>76</v>
      </c>
      <c r="L5" s="14" t="s">
        <v>316</v>
      </c>
      <c r="M5" s="14">
        <v>11</v>
      </c>
      <c r="N5" s="14">
        <v>12</v>
      </c>
      <c r="O5" s="14">
        <v>13</v>
      </c>
      <c r="P5" s="14">
        <v>14</v>
      </c>
      <c r="Q5" s="14" t="s">
        <v>267</v>
      </c>
      <c r="R5" s="14" t="s">
        <v>234</v>
      </c>
      <c r="S5" s="14" t="s">
        <v>312</v>
      </c>
      <c r="T5" s="14">
        <v>18</v>
      </c>
      <c r="U5" s="14">
        <v>19</v>
      </c>
      <c r="V5" s="14">
        <v>20</v>
      </c>
      <c r="W5" s="14">
        <v>21</v>
      </c>
      <c r="X5" s="14">
        <v>22</v>
      </c>
      <c r="Y5" s="14">
        <v>23</v>
      </c>
      <c r="Z5" s="16"/>
      <c r="AA5" s="367" t="s">
        <v>33</v>
      </c>
      <c r="AB5" s="368"/>
      <c r="AC5" s="368"/>
      <c r="AD5" s="368"/>
      <c r="AE5" s="368"/>
      <c r="AF5" s="369"/>
      <c r="AG5" s="367" t="s">
        <v>10</v>
      </c>
      <c r="AH5" s="368"/>
      <c r="AI5" s="368"/>
      <c r="AJ5" s="368"/>
      <c r="AK5" s="368"/>
      <c r="AL5" s="369"/>
    </row>
    <row r="6" spans="1:38" ht="51">
      <c r="A6" s="17">
        <v>1</v>
      </c>
      <c r="B6" s="18" t="s">
        <v>105</v>
      </c>
      <c r="C6" s="19" t="s">
        <v>201</v>
      </c>
      <c r="D6" s="19" t="s">
        <v>4</v>
      </c>
      <c r="E6" s="19" t="s">
        <v>96</v>
      </c>
      <c r="F6" s="19" t="s">
        <v>134</v>
      </c>
      <c r="G6" s="20" t="s">
        <v>210</v>
      </c>
      <c r="H6" s="20" t="s">
        <v>111</v>
      </c>
      <c r="I6" s="19" t="s">
        <v>4</v>
      </c>
      <c r="J6" s="19" t="s">
        <v>134</v>
      </c>
      <c r="K6" s="21" t="s">
        <v>4</v>
      </c>
      <c r="L6" s="21" t="s">
        <v>134</v>
      </c>
      <c r="M6" s="19" t="s">
        <v>4</v>
      </c>
      <c r="N6" s="19" t="s">
        <v>134</v>
      </c>
      <c r="O6" s="19" t="s">
        <v>4</v>
      </c>
      <c r="P6" s="19" t="s">
        <v>221</v>
      </c>
      <c r="Q6" s="20" t="s">
        <v>332</v>
      </c>
      <c r="R6" s="20" t="s">
        <v>179</v>
      </c>
      <c r="S6" s="20" t="s">
        <v>164</v>
      </c>
      <c r="T6" s="19" t="s">
        <v>4</v>
      </c>
      <c r="U6" s="19" t="s">
        <v>134</v>
      </c>
      <c r="V6" s="19" t="s">
        <v>4</v>
      </c>
      <c r="W6" s="19" t="s">
        <v>134</v>
      </c>
      <c r="X6" s="19" t="s">
        <v>4</v>
      </c>
      <c r="Y6" s="19" t="s">
        <v>134</v>
      </c>
      <c r="Z6" s="16"/>
      <c r="AA6" s="22" t="s">
        <v>0</v>
      </c>
      <c r="AB6" s="22" t="s">
        <v>1</v>
      </c>
      <c r="AC6" s="22" t="s">
        <v>292</v>
      </c>
      <c r="AD6" s="22" t="s">
        <v>315</v>
      </c>
      <c r="AE6" s="22" t="s">
        <v>298</v>
      </c>
      <c r="AF6" s="22" t="s">
        <v>48</v>
      </c>
      <c r="AG6" s="22" t="s">
        <v>0</v>
      </c>
      <c r="AH6" s="22" t="s">
        <v>1</v>
      </c>
      <c r="AI6" s="22" t="s">
        <v>292</v>
      </c>
      <c r="AJ6" s="22" t="s">
        <v>315</v>
      </c>
      <c r="AK6" s="22" t="s">
        <v>298</v>
      </c>
      <c r="AL6" s="22" t="s">
        <v>48</v>
      </c>
    </row>
    <row r="7" spans="1:38" ht="15.75" customHeight="1">
      <c r="A7" s="23"/>
      <c r="B7" s="24" t="s">
        <v>355</v>
      </c>
      <c r="C7" s="25"/>
      <c r="D7" s="25"/>
      <c r="E7" s="25"/>
      <c r="F7" s="25"/>
      <c r="G7" s="26">
        <f aca="true" t="shared" si="0" ref="G7:G21">SUM(E7,C7)</f>
        <v>0</v>
      </c>
      <c r="H7" s="26">
        <f aca="true" t="shared" si="1" ref="H7:H21">SUM(F7,D7)</f>
        <v>0</v>
      </c>
      <c r="I7" s="27">
        <f aca="true" t="shared" si="2" ref="I7:J9">C7*0.5</f>
        <v>0</v>
      </c>
      <c r="J7" s="27">
        <f t="shared" si="2"/>
        <v>0</v>
      </c>
      <c r="K7" s="28">
        <f aca="true" t="shared" si="3" ref="K7:K18">I7-D7</f>
        <v>0</v>
      </c>
      <c r="L7" s="28">
        <f aca="true" t="shared" si="4" ref="L7:L18">J7-F7</f>
        <v>0</v>
      </c>
      <c r="M7" s="28">
        <f aca="true" t="shared" si="5" ref="M7:M18">IF((I7&gt;=D7),K7,$O$4)</f>
        <v>0</v>
      </c>
      <c r="N7" s="28">
        <f aca="true" t="shared" si="6" ref="N7:N18">IF((J7&gt;=F7),L7,$O$4)</f>
        <v>0</v>
      </c>
      <c r="O7" s="28">
        <f aca="true" t="shared" si="7" ref="O7:O18">IF((D7&gt;=I7),-K7,$M$4)</f>
        <v>0</v>
      </c>
      <c r="P7" s="28">
        <f aca="true" t="shared" si="8" ref="P7:P18">IF((F7&gt;=J7),-L7,$M$4)</f>
        <v>0</v>
      </c>
      <c r="Q7" s="29">
        <f aca="true" t="shared" si="9" ref="Q7:Q23">SUM(I7:J7)</f>
        <v>0</v>
      </c>
      <c r="R7" s="29">
        <f aca="true" t="shared" si="10" ref="R7:R23">SUM(M7:N7)</f>
        <v>0</v>
      </c>
      <c r="S7" s="29">
        <f aca="true" t="shared" si="11" ref="S7:S23">SUM(O7:P7)</f>
        <v>0</v>
      </c>
      <c r="T7" s="29">
        <f aca="true" t="shared" si="12" ref="T7:T18">SUM(I7)</f>
        <v>0</v>
      </c>
      <c r="U7" s="29">
        <f aca="true" t="shared" si="13" ref="U7:U18">SUM(J7)</f>
        <v>0</v>
      </c>
      <c r="V7" s="29">
        <f aca="true" t="shared" si="14" ref="V7:V18">SUM(M7)</f>
        <v>0</v>
      </c>
      <c r="W7" s="29">
        <f aca="true" t="shared" si="15" ref="W7:W18">SUM(N7)</f>
        <v>0</v>
      </c>
      <c r="X7" s="29">
        <f aca="true" t="shared" si="16" ref="X7:X18">SUM(O7)</f>
        <v>0</v>
      </c>
      <c r="Y7" s="29">
        <f aca="true" t="shared" si="17" ref="Y7:Y18">SUM(P7)</f>
        <v>0</v>
      </c>
      <c r="Z7" s="16"/>
      <c r="AA7" s="30" t="s">
        <v>402</v>
      </c>
      <c r="AB7" s="31">
        <f>SUM(C7:C12)</f>
        <v>0</v>
      </c>
      <c r="AC7" s="31">
        <f>SUM(D7:D12)</f>
        <v>0</v>
      </c>
      <c r="AD7" s="31">
        <f>SUM(T7:T12)</f>
        <v>0</v>
      </c>
      <c r="AE7" s="31">
        <f>SUM(V7:V12)</f>
        <v>0</v>
      </c>
      <c r="AF7" s="31">
        <f>SUM(X7:X12)</f>
        <v>0</v>
      </c>
      <c r="AG7" s="30" t="s">
        <v>126</v>
      </c>
      <c r="AH7" s="32">
        <f>SUM(E7:E9)</f>
        <v>0</v>
      </c>
      <c r="AI7" s="32">
        <f>SUM(F7:F9)</f>
        <v>0</v>
      </c>
      <c r="AJ7" s="32">
        <f>SUM(U7:U9)</f>
        <v>0</v>
      </c>
      <c r="AK7" s="32">
        <f>SUM(W7:W9)</f>
        <v>0</v>
      </c>
      <c r="AL7" s="32">
        <f>SUM(Y7:Y9)</f>
        <v>0</v>
      </c>
    </row>
    <row r="8" spans="1:38" ht="15.75" customHeight="1">
      <c r="A8" s="23"/>
      <c r="B8" s="24" t="s">
        <v>188</v>
      </c>
      <c r="C8" s="25"/>
      <c r="D8" s="25"/>
      <c r="E8" s="25"/>
      <c r="F8" s="25"/>
      <c r="G8" s="26">
        <f t="shared" si="0"/>
        <v>0</v>
      </c>
      <c r="H8" s="26">
        <f t="shared" si="1"/>
        <v>0</v>
      </c>
      <c r="I8" s="27">
        <f t="shared" si="2"/>
        <v>0</v>
      </c>
      <c r="J8" s="27">
        <f t="shared" si="2"/>
        <v>0</v>
      </c>
      <c r="K8" s="28">
        <f t="shared" si="3"/>
        <v>0</v>
      </c>
      <c r="L8" s="28">
        <f t="shared" si="4"/>
        <v>0</v>
      </c>
      <c r="M8" s="28">
        <f t="shared" si="5"/>
        <v>0</v>
      </c>
      <c r="N8" s="28">
        <f t="shared" si="6"/>
        <v>0</v>
      </c>
      <c r="O8" s="28">
        <f t="shared" si="7"/>
        <v>0</v>
      </c>
      <c r="P8" s="28">
        <f t="shared" si="8"/>
        <v>0</v>
      </c>
      <c r="Q8" s="29">
        <f t="shared" si="9"/>
        <v>0</v>
      </c>
      <c r="R8" s="29">
        <f t="shared" si="10"/>
        <v>0</v>
      </c>
      <c r="S8" s="29">
        <f t="shared" si="11"/>
        <v>0</v>
      </c>
      <c r="T8" s="29">
        <f t="shared" si="12"/>
        <v>0</v>
      </c>
      <c r="U8" s="29">
        <f t="shared" si="13"/>
        <v>0</v>
      </c>
      <c r="V8" s="29">
        <f t="shared" si="14"/>
        <v>0</v>
      </c>
      <c r="W8" s="29">
        <f t="shared" si="15"/>
        <v>0</v>
      </c>
      <c r="X8" s="29">
        <f t="shared" si="16"/>
        <v>0</v>
      </c>
      <c r="Y8" s="29">
        <f t="shared" si="17"/>
        <v>0</v>
      </c>
      <c r="Z8" s="16"/>
      <c r="AA8" s="30" t="s">
        <v>301</v>
      </c>
      <c r="AB8" s="31">
        <f>SUM(C13:C14)</f>
        <v>0</v>
      </c>
      <c r="AC8" s="31">
        <f>SUM(D13:D14)</f>
        <v>0</v>
      </c>
      <c r="AD8" s="31">
        <f>SUM(T13:T14)</f>
        <v>0</v>
      </c>
      <c r="AE8" s="31">
        <f>SUM(V13:V14)</f>
        <v>0</v>
      </c>
      <c r="AF8" s="31">
        <f>SUM(X13:X14)</f>
        <v>0</v>
      </c>
      <c r="AG8" s="30" t="s">
        <v>71</v>
      </c>
      <c r="AH8" s="32">
        <f>SUM(E10:E11)</f>
        <v>0</v>
      </c>
      <c r="AI8" s="32">
        <f>SUM(F10:F11)</f>
        <v>0</v>
      </c>
      <c r="AJ8" s="32">
        <f>SUM(U10:U11)</f>
        <v>0</v>
      </c>
      <c r="AK8" s="32">
        <f>SUM(W10:W11)</f>
        <v>0</v>
      </c>
      <c r="AL8" s="32">
        <f>SUM(Y10:Y11)</f>
        <v>0</v>
      </c>
    </row>
    <row r="9" spans="1:38" ht="15.75" customHeight="1">
      <c r="A9" s="23"/>
      <c r="B9" s="24" t="s">
        <v>353</v>
      </c>
      <c r="C9" s="25"/>
      <c r="D9" s="25"/>
      <c r="E9" s="25"/>
      <c r="F9" s="25"/>
      <c r="G9" s="26">
        <f t="shared" si="0"/>
        <v>0</v>
      </c>
      <c r="H9" s="26">
        <f t="shared" si="1"/>
        <v>0</v>
      </c>
      <c r="I9" s="27">
        <f t="shared" si="2"/>
        <v>0</v>
      </c>
      <c r="J9" s="27">
        <f t="shared" si="2"/>
        <v>0</v>
      </c>
      <c r="K9" s="28">
        <f t="shared" si="3"/>
        <v>0</v>
      </c>
      <c r="L9" s="28">
        <f t="shared" si="4"/>
        <v>0</v>
      </c>
      <c r="M9" s="28">
        <f t="shared" si="5"/>
        <v>0</v>
      </c>
      <c r="N9" s="28">
        <f t="shared" si="6"/>
        <v>0</v>
      </c>
      <c r="O9" s="28">
        <f t="shared" si="7"/>
        <v>0</v>
      </c>
      <c r="P9" s="28">
        <f t="shared" si="8"/>
        <v>0</v>
      </c>
      <c r="Q9" s="29">
        <f t="shared" si="9"/>
        <v>0</v>
      </c>
      <c r="R9" s="29">
        <f t="shared" si="10"/>
        <v>0</v>
      </c>
      <c r="S9" s="29">
        <f t="shared" si="11"/>
        <v>0</v>
      </c>
      <c r="T9" s="29">
        <f t="shared" si="12"/>
        <v>0</v>
      </c>
      <c r="U9" s="29">
        <f t="shared" si="13"/>
        <v>0</v>
      </c>
      <c r="V9" s="29">
        <f t="shared" si="14"/>
        <v>0</v>
      </c>
      <c r="W9" s="29">
        <f t="shared" si="15"/>
        <v>0</v>
      </c>
      <c r="X9" s="29">
        <f t="shared" si="16"/>
        <v>0</v>
      </c>
      <c r="Y9" s="29">
        <f t="shared" si="17"/>
        <v>0</v>
      </c>
      <c r="Z9" s="16"/>
      <c r="AA9" s="30" t="s">
        <v>163</v>
      </c>
      <c r="AB9" s="31">
        <f>SUM(C15:C18)</f>
        <v>0</v>
      </c>
      <c r="AC9" s="31">
        <f>SUM(D15:D18)</f>
        <v>0</v>
      </c>
      <c r="AD9" s="31">
        <f>SUM(T15:T18)</f>
        <v>0</v>
      </c>
      <c r="AE9" s="31">
        <f>SUM(V15:V18)</f>
        <v>0</v>
      </c>
      <c r="AF9" s="31">
        <f>SUM(X15:X18)</f>
        <v>0</v>
      </c>
      <c r="AG9" s="30" t="s">
        <v>299</v>
      </c>
      <c r="AH9" s="32">
        <f>SUM(E12:E18)</f>
        <v>0</v>
      </c>
      <c r="AI9" s="32">
        <f>SUM(F12:F18)</f>
        <v>0</v>
      </c>
      <c r="AJ9" s="32">
        <f>SUM(U12:U18)</f>
        <v>0</v>
      </c>
      <c r="AK9" s="32">
        <f>SUM(W12:W18)</f>
        <v>0</v>
      </c>
      <c r="AL9" s="32">
        <f>SUM(Y12:Y18)</f>
        <v>0</v>
      </c>
    </row>
    <row r="10" spans="1:38" ht="15.75">
      <c r="A10" s="23"/>
      <c r="B10" s="24" t="s">
        <v>307</v>
      </c>
      <c r="C10" s="25"/>
      <c r="D10" s="25"/>
      <c r="E10" s="25"/>
      <c r="F10" s="25"/>
      <c r="G10" s="26">
        <f t="shared" si="0"/>
        <v>0</v>
      </c>
      <c r="H10" s="26">
        <f t="shared" si="1"/>
        <v>0</v>
      </c>
      <c r="I10" s="27">
        <f>C10*0.5</f>
        <v>0</v>
      </c>
      <c r="J10" s="28">
        <f>E10*0.75</f>
        <v>0</v>
      </c>
      <c r="K10" s="28">
        <f t="shared" si="3"/>
        <v>0</v>
      </c>
      <c r="L10" s="28">
        <f t="shared" si="4"/>
        <v>0</v>
      </c>
      <c r="M10" s="28">
        <f t="shared" si="5"/>
        <v>0</v>
      </c>
      <c r="N10" s="28">
        <f t="shared" si="6"/>
        <v>0</v>
      </c>
      <c r="O10" s="28">
        <f t="shared" si="7"/>
        <v>0</v>
      </c>
      <c r="P10" s="28">
        <f t="shared" si="8"/>
        <v>0</v>
      </c>
      <c r="Q10" s="29">
        <f t="shared" si="9"/>
        <v>0</v>
      </c>
      <c r="R10" s="29">
        <f t="shared" si="10"/>
        <v>0</v>
      </c>
      <c r="S10" s="29">
        <f t="shared" si="11"/>
        <v>0</v>
      </c>
      <c r="T10" s="29">
        <f t="shared" si="12"/>
        <v>0</v>
      </c>
      <c r="U10" s="29">
        <f t="shared" si="13"/>
        <v>0</v>
      </c>
      <c r="V10" s="29">
        <f t="shared" si="14"/>
        <v>0</v>
      </c>
      <c r="W10" s="29">
        <f t="shared" si="15"/>
        <v>0</v>
      </c>
      <c r="X10" s="29">
        <f t="shared" si="16"/>
        <v>0</v>
      </c>
      <c r="Y10" s="29">
        <f t="shared" si="17"/>
        <v>0</v>
      </c>
      <c r="Z10" s="16"/>
      <c r="AA10" s="33" t="s">
        <v>101</v>
      </c>
      <c r="AB10" s="24">
        <f>SUM(AB7:AB9)</f>
        <v>0</v>
      </c>
      <c r="AC10" s="24">
        <f>SUM(AC7:AC9)</f>
        <v>0</v>
      </c>
      <c r="AD10" s="24">
        <f>SUM(AD7:AD9)</f>
        <v>0</v>
      </c>
      <c r="AE10" s="24">
        <f>SUM(AE7:AE9)</f>
        <v>0</v>
      </c>
      <c r="AF10" s="24">
        <f>SUM(AF7:AF9)</f>
        <v>0</v>
      </c>
      <c r="AG10" s="33" t="s">
        <v>8</v>
      </c>
      <c r="AH10" s="34">
        <f>SUM(AH7:AH9)</f>
        <v>0</v>
      </c>
      <c r="AI10" s="34">
        <f>SUM(AI7:AI9)</f>
        <v>0</v>
      </c>
      <c r="AJ10" s="34">
        <f>SUM(AJ7:AJ9)</f>
        <v>0</v>
      </c>
      <c r="AK10" s="34">
        <f>SUM(AK7:AK9)</f>
        <v>0</v>
      </c>
      <c r="AL10" s="34">
        <f>SUM(AL7:AL9)</f>
        <v>0</v>
      </c>
    </row>
    <row r="11" spans="1:38" ht="15.75" customHeight="1">
      <c r="A11" s="23"/>
      <c r="B11" s="24" t="s">
        <v>284</v>
      </c>
      <c r="C11" s="25"/>
      <c r="D11" s="25"/>
      <c r="E11" s="25"/>
      <c r="F11" s="25"/>
      <c r="G11" s="35">
        <f t="shared" si="0"/>
        <v>0</v>
      </c>
      <c r="H11" s="35">
        <f t="shared" si="1"/>
        <v>0</v>
      </c>
      <c r="I11" s="27">
        <f>C11*0.5</f>
        <v>0</v>
      </c>
      <c r="J11" s="27">
        <f>E11*0.75</f>
        <v>0</v>
      </c>
      <c r="K11" s="27">
        <f t="shared" si="3"/>
        <v>0</v>
      </c>
      <c r="L11" s="27">
        <f t="shared" si="4"/>
        <v>0</v>
      </c>
      <c r="M11" s="27">
        <f t="shared" si="5"/>
        <v>0</v>
      </c>
      <c r="N11" s="27">
        <f t="shared" si="6"/>
        <v>0</v>
      </c>
      <c r="O11" s="27">
        <f t="shared" si="7"/>
        <v>0</v>
      </c>
      <c r="P11" s="27">
        <f t="shared" si="8"/>
        <v>0</v>
      </c>
      <c r="Q11" s="36">
        <f t="shared" si="9"/>
        <v>0</v>
      </c>
      <c r="R11" s="36">
        <f t="shared" si="10"/>
        <v>0</v>
      </c>
      <c r="S11" s="36">
        <f t="shared" si="11"/>
        <v>0</v>
      </c>
      <c r="T11" s="29">
        <f t="shared" si="12"/>
        <v>0</v>
      </c>
      <c r="U11" s="29">
        <f t="shared" si="13"/>
        <v>0</v>
      </c>
      <c r="V11" s="29">
        <f t="shared" si="14"/>
        <v>0</v>
      </c>
      <c r="W11" s="29">
        <f t="shared" si="15"/>
        <v>0</v>
      </c>
      <c r="X11" s="29">
        <f t="shared" si="16"/>
        <v>0</v>
      </c>
      <c r="Y11" s="29">
        <f t="shared" si="17"/>
        <v>0</v>
      </c>
      <c r="Z11" s="11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26" ht="15.75" customHeight="1">
      <c r="A12" s="23"/>
      <c r="B12" s="24" t="s">
        <v>34</v>
      </c>
      <c r="C12" s="25"/>
      <c r="D12" s="25"/>
      <c r="E12" s="25"/>
      <c r="F12" s="25"/>
      <c r="G12" s="26">
        <f t="shared" si="0"/>
        <v>0</v>
      </c>
      <c r="H12" s="26">
        <f t="shared" si="1"/>
        <v>0</v>
      </c>
      <c r="I12" s="28">
        <f>C12*0.5</f>
        <v>0</v>
      </c>
      <c r="J12" s="28">
        <f aca="true" t="shared" si="18" ref="J12:J18">E12*1</f>
        <v>0</v>
      </c>
      <c r="K12" s="28">
        <f t="shared" si="3"/>
        <v>0</v>
      </c>
      <c r="L12" s="28">
        <f t="shared" si="4"/>
        <v>0</v>
      </c>
      <c r="M12" s="28">
        <f t="shared" si="5"/>
        <v>0</v>
      </c>
      <c r="N12" s="28">
        <f t="shared" si="6"/>
        <v>0</v>
      </c>
      <c r="O12" s="28">
        <f t="shared" si="7"/>
        <v>0</v>
      </c>
      <c r="P12" s="28">
        <f t="shared" si="8"/>
        <v>0</v>
      </c>
      <c r="Q12" s="29">
        <f t="shared" si="9"/>
        <v>0</v>
      </c>
      <c r="R12" s="29">
        <f t="shared" si="10"/>
        <v>0</v>
      </c>
      <c r="S12" s="29">
        <f t="shared" si="11"/>
        <v>0</v>
      </c>
      <c r="T12" s="29">
        <f t="shared" si="12"/>
        <v>0</v>
      </c>
      <c r="U12" s="29">
        <f t="shared" si="13"/>
        <v>0</v>
      </c>
      <c r="V12" s="29">
        <f t="shared" si="14"/>
        <v>0</v>
      </c>
      <c r="W12" s="29">
        <f t="shared" si="15"/>
        <v>0</v>
      </c>
      <c r="X12" s="29">
        <f t="shared" si="16"/>
        <v>0</v>
      </c>
      <c r="Y12" s="29">
        <f t="shared" si="17"/>
        <v>0</v>
      </c>
      <c r="Z12" s="11"/>
    </row>
    <row r="13" spans="1:37" ht="15.75" customHeight="1">
      <c r="A13" s="23"/>
      <c r="B13" s="24" t="s">
        <v>337</v>
      </c>
      <c r="C13" s="25"/>
      <c r="D13" s="25"/>
      <c r="E13" s="25"/>
      <c r="F13" s="25"/>
      <c r="G13" s="26">
        <f t="shared" si="0"/>
        <v>0</v>
      </c>
      <c r="H13" s="26">
        <f t="shared" si="1"/>
        <v>0</v>
      </c>
      <c r="I13" s="28">
        <f>C13*0.75</f>
        <v>0</v>
      </c>
      <c r="J13" s="28">
        <f t="shared" si="18"/>
        <v>0</v>
      </c>
      <c r="K13" s="28">
        <f t="shared" si="3"/>
        <v>0</v>
      </c>
      <c r="L13" s="28">
        <f t="shared" si="4"/>
        <v>0</v>
      </c>
      <c r="M13" s="28">
        <f t="shared" si="5"/>
        <v>0</v>
      </c>
      <c r="N13" s="28">
        <f t="shared" si="6"/>
        <v>0</v>
      </c>
      <c r="O13" s="28">
        <f t="shared" si="7"/>
        <v>0</v>
      </c>
      <c r="P13" s="28">
        <f t="shared" si="8"/>
        <v>0</v>
      </c>
      <c r="Q13" s="36">
        <f t="shared" si="9"/>
        <v>0</v>
      </c>
      <c r="R13" s="36">
        <f t="shared" si="10"/>
        <v>0</v>
      </c>
      <c r="S13" s="36">
        <f t="shared" si="11"/>
        <v>0</v>
      </c>
      <c r="T13" s="29">
        <f t="shared" si="12"/>
        <v>0</v>
      </c>
      <c r="U13" s="29">
        <f t="shared" si="13"/>
        <v>0</v>
      </c>
      <c r="V13" s="29">
        <f t="shared" si="14"/>
        <v>0</v>
      </c>
      <c r="W13" s="29">
        <f t="shared" si="15"/>
        <v>0</v>
      </c>
      <c r="X13" s="29">
        <f t="shared" si="16"/>
        <v>0</v>
      </c>
      <c r="Y13" s="29">
        <f t="shared" si="17"/>
        <v>0</v>
      </c>
      <c r="Z13" s="11"/>
      <c r="AA13" s="38" t="s">
        <v>212</v>
      </c>
      <c r="AB13" s="5"/>
      <c r="AC13" s="5"/>
      <c r="AD13" s="5"/>
      <c r="AE13" s="5"/>
      <c r="AG13" s="38" t="s">
        <v>403</v>
      </c>
      <c r="AH13" s="5"/>
      <c r="AI13" s="5"/>
      <c r="AJ13" s="5"/>
      <c r="AK13" s="5"/>
    </row>
    <row r="14" spans="1:38" ht="26.25">
      <c r="A14" s="23"/>
      <c r="B14" s="24" t="s">
        <v>190</v>
      </c>
      <c r="C14" s="25"/>
      <c r="D14" s="25"/>
      <c r="E14" s="25"/>
      <c r="F14" s="25"/>
      <c r="G14" s="26">
        <f t="shared" si="0"/>
        <v>0</v>
      </c>
      <c r="H14" s="26">
        <f t="shared" si="1"/>
        <v>0</v>
      </c>
      <c r="I14" s="28">
        <f>C14*0.75</f>
        <v>0</v>
      </c>
      <c r="J14" s="28">
        <f t="shared" si="18"/>
        <v>0</v>
      </c>
      <c r="K14" s="28">
        <f t="shared" si="3"/>
        <v>0</v>
      </c>
      <c r="L14" s="28">
        <f t="shared" si="4"/>
        <v>0</v>
      </c>
      <c r="M14" s="28">
        <f t="shared" si="5"/>
        <v>0</v>
      </c>
      <c r="N14" s="28">
        <f t="shared" si="6"/>
        <v>0</v>
      </c>
      <c r="O14" s="28">
        <f t="shared" si="7"/>
        <v>0</v>
      </c>
      <c r="P14" s="28">
        <f t="shared" si="8"/>
        <v>0</v>
      </c>
      <c r="Q14" s="36">
        <f t="shared" si="9"/>
        <v>0</v>
      </c>
      <c r="R14" s="36">
        <f t="shared" si="10"/>
        <v>0</v>
      </c>
      <c r="S14" s="36">
        <f t="shared" si="11"/>
        <v>0</v>
      </c>
      <c r="T14" s="29">
        <f t="shared" si="12"/>
        <v>0</v>
      </c>
      <c r="U14" s="29">
        <f t="shared" si="13"/>
        <v>0</v>
      </c>
      <c r="V14" s="29">
        <f t="shared" si="14"/>
        <v>0</v>
      </c>
      <c r="W14" s="29">
        <f t="shared" si="15"/>
        <v>0</v>
      </c>
      <c r="X14" s="29">
        <f t="shared" si="16"/>
        <v>0</v>
      </c>
      <c r="Y14" s="29">
        <f t="shared" si="17"/>
        <v>0</v>
      </c>
      <c r="Z14" s="16"/>
      <c r="AA14" s="22" t="s">
        <v>222</v>
      </c>
      <c r="AB14" s="22" t="s">
        <v>1</v>
      </c>
      <c r="AC14" s="39" t="s">
        <v>292</v>
      </c>
      <c r="AD14" s="39" t="s">
        <v>298</v>
      </c>
      <c r="AE14" s="39" t="s">
        <v>48</v>
      </c>
      <c r="AF14" s="16"/>
      <c r="AG14" s="40"/>
      <c r="AH14" s="41"/>
      <c r="AI14" s="42" t="s">
        <v>288</v>
      </c>
      <c r="AJ14" s="42" t="s">
        <v>110</v>
      </c>
      <c r="AK14" s="42" t="s">
        <v>338</v>
      </c>
      <c r="AL14" s="11"/>
    </row>
    <row r="15" spans="1:38" ht="15.75">
      <c r="A15" s="23"/>
      <c r="B15" s="24" t="s">
        <v>51</v>
      </c>
      <c r="C15" s="25"/>
      <c r="D15" s="25"/>
      <c r="E15" s="25"/>
      <c r="F15" s="25"/>
      <c r="G15" s="26">
        <f t="shared" si="0"/>
        <v>0</v>
      </c>
      <c r="H15" s="26">
        <f t="shared" si="1"/>
        <v>0</v>
      </c>
      <c r="I15" s="28">
        <f>C15*1</f>
        <v>0</v>
      </c>
      <c r="J15" s="28">
        <f t="shared" si="18"/>
        <v>0</v>
      </c>
      <c r="K15" s="28">
        <f t="shared" si="3"/>
        <v>0</v>
      </c>
      <c r="L15" s="28">
        <f t="shared" si="4"/>
        <v>0</v>
      </c>
      <c r="M15" s="28">
        <f t="shared" si="5"/>
        <v>0</v>
      </c>
      <c r="N15" s="28">
        <f t="shared" si="6"/>
        <v>0</v>
      </c>
      <c r="O15" s="28">
        <f t="shared" si="7"/>
        <v>0</v>
      </c>
      <c r="P15" s="28">
        <f t="shared" si="8"/>
        <v>0</v>
      </c>
      <c r="Q15" s="36">
        <f t="shared" si="9"/>
        <v>0</v>
      </c>
      <c r="R15" s="36">
        <f t="shared" si="10"/>
        <v>0</v>
      </c>
      <c r="S15" s="36">
        <f t="shared" si="11"/>
        <v>0</v>
      </c>
      <c r="T15" s="29">
        <f t="shared" si="12"/>
        <v>0</v>
      </c>
      <c r="U15" s="29">
        <f t="shared" si="13"/>
        <v>0</v>
      </c>
      <c r="V15" s="29">
        <f t="shared" si="14"/>
        <v>0</v>
      </c>
      <c r="W15" s="29">
        <f t="shared" si="15"/>
        <v>0</v>
      </c>
      <c r="X15" s="29">
        <f t="shared" si="16"/>
        <v>0</v>
      </c>
      <c r="Y15" s="29">
        <f t="shared" si="17"/>
        <v>0</v>
      </c>
      <c r="Z15" s="16"/>
      <c r="AA15" s="43" t="s">
        <v>45</v>
      </c>
      <c r="AB15" s="32">
        <f aca="true" t="shared" si="19" ref="AB15:AC18">G20</f>
        <v>0</v>
      </c>
      <c r="AC15" s="32">
        <f t="shared" si="19"/>
        <v>0</v>
      </c>
      <c r="AD15" s="32">
        <f aca="true" t="shared" si="20" ref="AD15:AE18">R20</f>
        <v>0</v>
      </c>
      <c r="AE15" s="32">
        <f t="shared" si="20"/>
        <v>0</v>
      </c>
      <c r="AF15" s="16"/>
      <c r="AG15" s="44" t="s">
        <v>78</v>
      </c>
      <c r="AH15" s="45"/>
      <c r="AI15" s="32">
        <f>SUM(C19,E19)</f>
        <v>0</v>
      </c>
      <c r="AJ15" s="32">
        <f>SUM(C24,E24)</f>
        <v>0</v>
      </c>
      <c r="AK15" s="32">
        <f>SUM(AI15:AJ15)</f>
        <v>0</v>
      </c>
      <c r="AL15" s="11"/>
    </row>
    <row r="16" spans="1:38" ht="15.75">
      <c r="A16" s="23"/>
      <c r="B16" s="24" t="s">
        <v>367</v>
      </c>
      <c r="C16" s="25"/>
      <c r="D16" s="25"/>
      <c r="E16" s="25"/>
      <c r="F16" s="25"/>
      <c r="G16" s="26">
        <f t="shared" si="0"/>
        <v>0</v>
      </c>
      <c r="H16" s="26">
        <f t="shared" si="1"/>
        <v>0</v>
      </c>
      <c r="I16" s="28">
        <f>C16*1</f>
        <v>0</v>
      </c>
      <c r="J16" s="28">
        <f t="shared" si="18"/>
        <v>0</v>
      </c>
      <c r="K16" s="28">
        <f t="shared" si="3"/>
        <v>0</v>
      </c>
      <c r="L16" s="28">
        <f t="shared" si="4"/>
        <v>0</v>
      </c>
      <c r="M16" s="28">
        <f t="shared" si="5"/>
        <v>0</v>
      </c>
      <c r="N16" s="28">
        <f t="shared" si="6"/>
        <v>0</v>
      </c>
      <c r="O16" s="28">
        <f t="shared" si="7"/>
        <v>0</v>
      </c>
      <c r="P16" s="28">
        <f t="shared" si="8"/>
        <v>0</v>
      </c>
      <c r="Q16" s="36">
        <f t="shared" si="9"/>
        <v>0</v>
      </c>
      <c r="R16" s="36">
        <f t="shared" si="10"/>
        <v>0</v>
      </c>
      <c r="S16" s="36">
        <f t="shared" si="11"/>
        <v>0</v>
      </c>
      <c r="T16" s="29">
        <f t="shared" si="12"/>
        <v>0</v>
      </c>
      <c r="U16" s="29">
        <f t="shared" si="13"/>
        <v>0</v>
      </c>
      <c r="V16" s="29">
        <f t="shared" si="14"/>
        <v>0</v>
      </c>
      <c r="W16" s="29">
        <f t="shared" si="15"/>
        <v>0</v>
      </c>
      <c r="X16" s="29">
        <f t="shared" si="16"/>
        <v>0</v>
      </c>
      <c r="Y16" s="29">
        <f t="shared" si="17"/>
        <v>0</v>
      </c>
      <c r="Z16" s="16"/>
      <c r="AA16" s="43" t="s">
        <v>154</v>
      </c>
      <c r="AB16" s="32">
        <f t="shared" si="19"/>
        <v>0</v>
      </c>
      <c r="AC16" s="32">
        <f t="shared" si="19"/>
        <v>0</v>
      </c>
      <c r="AD16" s="32">
        <f t="shared" si="20"/>
        <v>0</v>
      </c>
      <c r="AE16" s="32">
        <f t="shared" si="20"/>
        <v>0</v>
      </c>
      <c r="AF16" s="16"/>
      <c r="AG16" s="44" t="s">
        <v>268</v>
      </c>
      <c r="AH16" s="45"/>
      <c r="AI16" s="32">
        <f>SUM(D19,F19)</f>
        <v>0</v>
      </c>
      <c r="AJ16" s="32">
        <f>SUM(D24,F24)</f>
        <v>0</v>
      </c>
      <c r="AK16" s="32">
        <f>SUM(AI16:AJ16)</f>
        <v>0</v>
      </c>
      <c r="AL16" s="11"/>
    </row>
    <row r="17" spans="1:38" ht="15.75">
      <c r="A17" s="23"/>
      <c r="B17" s="24" t="s">
        <v>80</v>
      </c>
      <c r="C17" s="25"/>
      <c r="D17" s="25"/>
      <c r="E17" s="25"/>
      <c r="F17" s="25"/>
      <c r="G17" s="26">
        <f t="shared" si="0"/>
        <v>0</v>
      </c>
      <c r="H17" s="26">
        <f t="shared" si="1"/>
        <v>0</v>
      </c>
      <c r="I17" s="28">
        <f>C17*1</f>
        <v>0</v>
      </c>
      <c r="J17" s="28">
        <f t="shared" si="18"/>
        <v>0</v>
      </c>
      <c r="K17" s="28">
        <f t="shared" si="3"/>
        <v>0</v>
      </c>
      <c r="L17" s="28">
        <f t="shared" si="4"/>
        <v>0</v>
      </c>
      <c r="M17" s="28">
        <f t="shared" si="5"/>
        <v>0</v>
      </c>
      <c r="N17" s="28">
        <f t="shared" si="6"/>
        <v>0</v>
      </c>
      <c r="O17" s="28">
        <f t="shared" si="7"/>
        <v>0</v>
      </c>
      <c r="P17" s="28">
        <f t="shared" si="8"/>
        <v>0</v>
      </c>
      <c r="Q17" s="36">
        <f t="shared" si="9"/>
        <v>0</v>
      </c>
      <c r="R17" s="36">
        <f t="shared" si="10"/>
        <v>0</v>
      </c>
      <c r="S17" s="36">
        <f t="shared" si="11"/>
        <v>0</v>
      </c>
      <c r="T17" s="29">
        <f t="shared" si="12"/>
        <v>0</v>
      </c>
      <c r="U17" s="29">
        <f t="shared" si="13"/>
        <v>0</v>
      </c>
      <c r="V17" s="29">
        <f t="shared" si="14"/>
        <v>0</v>
      </c>
      <c r="W17" s="29">
        <f t="shared" si="15"/>
        <v>0</v>
      </c>
      <c r="X17" s="29">
        <f t="shared" si="16"/>
        <v>0</v>
      </c>
      <c r="Y17" s="29">
        <f t="shared" si="17"/>
        <v>0</v>
      </c>
      <c r="Z17" s="16"/>
      <c r="AA17" s="43" t="s">
        <v>145</v>
      </c>
      <c r="AB17" s="32">
        <f t="shared" si="19"/>
        <v>0</v>
      </c>
      <c r="AC17" s="32">
        <f t="shared" si="19"/>
        <v>0</v>
      </c>
      <c r="AD17" s="32">
        <f t="shared" si="20"/>
        <v>0</v>
      </c>
      <c r="AE17" s="32">
        <f t="shared" si="20"/>
        <v>0</v>
      </c>
      <c r="AF17" s="16"/>
      <c r="AG17" s="44"/>
      <c r="AH17" s="45"/>
      <c r="AI17" s="46"/>
      <c r="AJ17" s="46"/>
      <c r="AK17" s="46"/>
      <c r="AL17" s="11"/>
    </row>
    <row r="18" spans="1:38" ht="15.75">
      <c r="A18" s="23"/>
      <c r="B18" s="24" t="s">
        <v>214</v>
      </c>
      <c r="C18" s="25"/>
      <c r="D18" s="25"/>
      <c r="E18" s="25"/>
      <c r="F18" s="25"/>
      <c r="G18" s="26">
        <f t="shared" si="0"/>
        <v>0</v>
      </c>
      <c r="H18" s="26">
        <f t="shared" si="1"/>
        <v>0</v>
      </c>
      <c r="I18" s="28">
        <f>C18*1</f>
        <v>0</v>
      </c>
      <c r="J18" s="28">
        <f t="shared" si="18"/>
        <v>0</v>
      </c>
      <c r="K18" s="28">
        <f t="shared" si="3"/>
        <v>0</v>
      </c>
      <c r="L18" s="28">
        <f t="shared" si="4"/>
        <v>0</v>
      </c>
      <c r="M18" s="28">
        <f t="shared" si="5"/>
        <v>0</v>
      </c>
      <c r="N18" s="28">
        <f t="shared" si="6"/>
        <v>0</v>
      </c>
      <c r="O18" s="28">
        <f t="shared" si="7"/>
        <v>0</v>
      </c>
      <c r="P18" s="28">
        <f t="shared" si="8"/>
        <v>0</v>
      </c>
      <c r="Q18" s="36">
        <f t="shared" si="9"/>
        <v>0</v>
      </c>
      <c r="R18" s="36">
        <f t="shared" si="10"/>
        <v>0</v>
      </c>
      <c r="S18" s="36">
        <f t="shared" si="11"/>
        <v>0</v>
      </c>
      <c r="T18" s="29">
        <f t="shared" si="12"/>
        <v>0</v>
      </c>
      <c r="U18" s="29">
        <f t="shared" si="13"/>
        <v>0</v>
      </c>
      <c r="V18" s="29">
        <f t="shared" si="14"/>
        <v>0</v>
      </c>
      <c r="W18" s="29">
        <f t="shared" si="15"/>
        <v>0</v>
      </c>
      <c r="X18" s="29">
        <f t="shared" si="16"/>
        <v>0</v>
      </c>
      <c r="Y18" s="29">
        <f t="shared" si="17"/>
        <v>0</v>
      </c>
      <c r="Z18" s="16"/>
      <c r="AA18" s="43" t="s">
        <v>205</v>
      </c>
      <c r="AB18" s="32">
        <f t="shared" si="19"/>
        <v>0</v>
      </c>
      <c r="AC18" s="32">
        <f t="shared" si="19"/>
        <v>0</v>
      </c>
      <c r="AD18" s="32">
        <f t="shared" si="20"/>
        <v>0</v>
      </c>
      <c r="AE18" s="32">
        <f t="shared" si="20"/>
        <v>0</v>
      </c>
      <c r="AF18" s="16"/>
      <c r="AG18" s="44" t="s">
        <v>254</v>
      </c>
      <c r="AH18" s="45"/>
      <c r="AI18" s="32">
        <f>SUM(I19:J19)</f>
        <v>0</v>
      </c>
      <c r="AJ18" s="32">
        <f>SUM(I24:J24)</f>
        <v>0</v>
      </c>
      <c r="AK18" s="32">
        <f>SUM(AI18:AJ18)</f>
        <v>0</v>
      </c>
      <c r="AL18" s="11"/>
    </row>
    <row r="19" spans="1:38" ht="15.75" customHeight="1">
      <c r="A19" s="47"/>
      <c r="B19" s="48" t="s">
        <v>69</v>
      </c>
      <c r="C19" s="26">
        <f>SUM(C7:C18)</f>
        <v>0</v>
      </c>
      <c r="D19" s="26">
        <f>SUM(D7:D18)</f>
        <v>0</v>
      </c>
      <c r="E19" s="26">
        <f>SUM(E7:E18)</f>
        <v>0</v>
      </c>
      <c r="F19" s="26">
        <f>SUM(F7:F18)</f>
        <v>0</v>
      </c>
      <c r="G19" s="26">
        <f t="shared" si="0"/>
        <v>0</v>
      </c>
      <c r="H19" s="26">
        <f t="shared" si="1"/>
        <v>0</v>
      </c>
      <c r="I19" s="49">
        <f>SUM(I7:I18)</f>
        <v>0</v>
      </c>
      <c r="J19" s="49">
        <f>SUM(J7:J18)</f>
        <v>0</v>
      </c>
      <c r="K19" s="50">
        <f>SUM(K11:K18)</f>
        <v>0</v>
      </c>
      <c r="L19" s="50">
        <f>SUM(L8:L18)</f>
        <v>0</v>
      </c>
      <c r="M19" s="49">
        <f>SUM(M7:M18)</f>
        <v>0</v>
      </c>
      <c r="N19" s="49">
        <f>SUM(N7:N18)</f>
        <v>0</v>
      </c>
      <c r="O19" s="49">
        <f>SUM(O7:O18)</f>
        <v>0</v>
      </c>
      <c r="P19" s="49">
        <f>SUM(P7:P18)</f>
        <v>0</v>
      </c>
      <c r="Q19" s="51">
        <f t="shared" si="9"/>
        <v>0</v>
      </c>
      <c r="R19" s="51">
        <f t="shared" si="10"/>
        <v>0</v>
      </c>
      <c r="S19" s="51">
        <f t="shared" si="11"/>
        <v>0</v>
      </c>
      <c r="T19" s="49">
        <f aca="true" t="shared" si="21" ref="T19:Y19">SUM(T7:T18)</f>
        <v>0</v>
      </c>
      <c r="U19" s="49">
        <f t="shared" si="21"/>
        <v>0</v>
      </c>
      <c r="V19" s="49">
        <f t="shared" si="21"/>
        <v>0</v>
      </c>
      <c r="W19" s="49">
        <f t="shared" si="21"/>
        <v>0</v>
      </c>
      <c r="X19" s="49">
        <f t="shared" si="21"/>
        <v>0</v>
      </c>
      <c r="Y19" s="49">
        <f t="shared" si="21"/>
        <v>0</v>
      </c>
      <c r="Z19" s="16"/>
      <c r="AA19" s="52" t="s">
        <v>391</v>
      </c>
      <c r="AB19" s="34">
        <f>SUM(AB15:AB18)</f>
        <v>0</v>
      </c>
      <c r="AC19" s="34">
        <f>SUM(AC15:AC18)</f>
        <v>0</v>
      </c>
      <c r="AD19" s="34">
        <f>SUM(AD15:AD18)</f>
        <v>0</v>
      </c>
      <c r="AE19" s="34">
        <f>SUM(AE15:AE18)</f>
        <v>0</v>
      </c>
      <c r="AF19" s="16"/>
      <c r="AG19" s="44" t="s">
        <v>27</v>
      </c>
      <c r="AH19" s="45"/>
      <c r="AI19" s="32">
        <f>SUM(M19:N19)</f>
        <v>0</v>
      </c>
      <c r="AJ19" s="32">
        <f>SUM(M24:N24)</f>
        <v>0</v>
      </c>
      <c r="AK19" s="32">
        <f>SUM(AI19:AJ19)</f>
        <v>0</v>
      </c>
      <c r="AL19" s="11"/>
    </row>
    <row r="20" spans="1:38" ht="15.75">
      <c r="A20" s="53">
        <v>2</v>
      </c>
      <c r="B20" s="33" t="s">
        <v>45</v>
      </c>
      <c r="C20" s="25"/>
      <c r="D20" s="25"/>
      <c r="E20" s="25"/>
      <c r="F20" s="25"/>
      <c r="G20" s="35">
        <f t="shared" si="0"/>
        <v>0</v>
      </c>
      <c r="H20" s="35">
        <f t="shared" si="1"/>
        <v>0</v>
      </c>
      <c r="I20" s="32">
        <f>C20</f>
        <v>0</v>
      </c>
      <c r="J20" s="32">
        <f>E20</f>
        <v>0</v>
      </c>
      <c r="K20" s="32">
        <f>I20-D20</f>
        <v>0</v>
      </c>
      <c r="L20" s="32">
        <f>J20-F20</f>
        <v>0</v>
      </c>
      <c r="M20" s="32">
        <f>IF((I20&gt;=D20),K20,$O$4)</f>
        <v>0</v>
      </c>
      <c r="N20" s="32">
        <f>IF((J20&gt;=F20),L20,$O$4)</f>
        <v>0</v>
      </c>
      <c r="O20" s="32">
        <f>IF((D20&gt;=I20),-K20,$M$4)</f>
        <v>0</v>
      </c>
      <c r="P20" s="32">
        <f>IF((F20&gt;=J20),-L20,$M$4)</f>
        <v>0</v>
      </c>
      <c r="Q20" s="36">
        <f t="shared" si="9"/>
        <v>0</v>
      </c>
      <c r="R20" s="36">
        <f t="shared" si="10"/>
        <v>0</v>
      </c>
      <c r="S20" s="36">
        <f t="shared" si="11"/>
        <v>0</v>
      </c>
      <c r="T20" s="29">
        <f aca="true" t="shared" si="22" ref="T20:U23">SUM(I20)</f>
        <v>0</v>
      </c>
      <c r="U20" s="29">
        <f t="shared" si="22"/>
        <v>0</v>
      </c>
      <c r="V20" s="29">
        <f aca="true" t="shared" si="23" ref="V20:Y23">SUM(M20)</f>
        <v>0</v>
      </c>
      <c r="W20" s="29">
        <f t="shared" si="23"/>
        <v>0</v>
      </c>
      <c r="X20" s="29">
        <f t="shared" si="23"/>
        <v>0</v>
      </c>
      <c r="Y20" s="29">
        <f t="shared" si="23"/>
        <v>0</v>
      </c>
      <c r="Z20" s="11"/>
      <c r="AA20" s="37"/>
      <c r="AB20" s="37"/>
      <c r="AC20" s="37"/>
      <c r="AD20" s="37"/>
      <c r="AE20" s="37"/>
      <c r="AF20" s="54"/>
      <c r="AG20" s="44" t="s">
        <v>176</v>
      </c>
      <c r="AH20" s="45"/>
      <c r="AI20" s="32">
        <f>SUM(S19)</f>
        <v>0</v>
      </c>
      <c r="AJ20" s="32">
        <f>SUM(S24)</f>
        <v>0</v>
      </c>
      <c r="AK20" s="32">
        <f>SUM(AI20:AJ20)</f>
        <v>0</v>
      </c>
      <c r="AL20" s="11"/>
    </row>
    <row r="21" spans="1:37" ht="25.5">
      <c r="A21" s="55"/>
      <c r="B21" s="33" t="s">
        <v>224</v>
      </c>
      <c r="C21" s="25"/>
      <c r="D21" s="25"/>
      <c r="E21" s="25"/>
      <c r="F21" s="25"/>
      <c r="G21" s="35">
        <f t="shared" si="0"/>
        <v>0</v>
      </c>
      <c r="H21" s="35">
        <f t="shared" si="1"/>
        <v>0</v>
      </c>
      <c r="I21" s="32">
        <f>C21</f>
        <v>0</v>
      </c>
      <c r="J21" s="32">
        <f>E21</f>
        <v>0</v>
      </c>
      <c r="K21" s="32">
        <f>I21-D21</f>
        <v>0</v>
      </c>
      <c r="L21" s="32">
        <f>J21-F21</f>
        <v>0</v>
      </c>
      <c r="M21" s="32">
        <f>IF((I21&gt;=D21),K21,$O$4)</f>
        <v>0</v>
      </c>
      <c r="N21" s="32">
        <f>IF((J21&gt;=F21),L21,$O$4)</f>
        <v>0</v>
      </c>
      <c r="O21" s="32">
        <f>IF((D21&gt;=I21),-K21,$M$4)</f>
        <v>0</v>
      </c>
      <c r="P21" s="32">
        <f>IF((F21&gt;=J21),-L21,$M$4)</f>
        <v>0</v>
      </c>
      <c r="Q21" s="36">
        <f t="shared" si="9"/>
        <v>0</v>
      </c>
      <c r="R21" s="36">
        <f t="shared" si="10"/>
        <v>0</v>
      </c>
      <c r="S21" s="36">
        <f t="shared" si="11"/>
        <v>0</v>
      </c>
      <c r="T21" s="29">
        <f t="shared" si="22"/>
        <v>0</v>
      </c>
      <c r="U21" s="29">
        <f t="shared" si="22"/>
        <v>0</v>
      </c>
      <c r="V21" s="29">
        <f t="shared" si="23"/>
        <v>0</v>
      </c>
      <c r="W21" s="29">
        <f t="shared" si="23"/>
        <v>0</v>
      </c>
      <c r="X21" s="29">
        <f t="shared" si="23"/>
        <v>0</v>
      </c>
      <c r="Y21" s="29">
        <f t="shared" si="23"/>
        <v>0</v>
      </c>
      <c r="Z21" s="11"/>
      <c r="AG21" s="37"/>
      <c r="AH21" s="37"/>
      <c r="AI21" s="37"/>
      <c r="AJ21" s="37"/>
      <c r="AK21" s="37"/>
    </row>
    <row r="22" spans="1:26" ht="15.75">
      <c r="A22" s="55"/>
      <c r="B22" s="33" t="s">
        <v>145</v>
      </c>
      <c r="C22" s="25"/>
      <c r="D22" s="25"/>
      <c r="E22" s="25"/>
      <c r="F22" s="25"/>
      <c r="G22" s="35">
        <f>SUM(E22,D22)</f>
        <v>0</v>
      </c>
      <c r="H22" s="35">
        <f>SUM(F22,D22)</f>
        <v>0</v>
      </c>
      <c r="I22" s="32">
        <f>D22</f>
        <v>0</v>
      </c>
      <c r="J22" s="32">
        <f>E22</f>
        <v>0</v>
      </c>
      <c r="K22" s="32">
        <f>I22-D22</f>
        <v>0</v>
      </c>
      <c r="L22" s="32">
        <f>J22-F22</f>
        <v>0</v>
      </c>
      <c r="M22" s="32">
        <f>IF((I22&gt;=D22),K22,$O$4)</f>
        <v>0</v>
      </c>
      <c r="N22" s="32">
        <f>IF((J22&gt;=F22),L22,$O$4)</f>
        <v>0</v>
      </c>
      <c r="O22" s="32">
        <f>IF((D22&gt;=I22),-K22,$M$4)</f>
        <v>0</v>
      </c>
      <c r="P22" s="32">
        <f>IF((F22&gt;=J22),-L22,$M$4)</f>
        <v>0</v>
      </c>
      <c r="Q22" s="36">
        <f t="shared" si="9"/>
        <v>0</v>
      </c>
      <c r="R22" s="36">
        <f t="shared" si="10"/>
        <v>0</v>
      </c>
      <c r="S22" s="36">
        <f t="shared" si="11"/>
        <v>0</v>
      </c>
      <c r="T22" s="29">
        <f t="shared" si="22"/>
        <v>0</v>
      </c>
      <c r="U22" s="29">
        <f t="shared" si="22"/>
        <v>0</v>
      </c>
      <c r="V22" s="29">
        <f t="shared" si="23"/>
        <v>0</v>
      </c>
      <c r="W22" s="29">
        <f t="shared" si="23"/>
        <v>0</v>
      </c>
      <c r="X22" s="29">
        <f t="shared" si="23"/>
        <v>0</v>
      </c>
      <c r="Y22" s="29">
        <f t="shared" si="23"/>
        <v>0</v>
      </c>
      <c r="Z22" s="11"/>
    </row>
    <row r="23" spans="1:29" ht="15.75">
      <c r="A23" s="55"/>
      <c r="B23" s="33" t="s">
        <v>205</v>
      </c>
      <c r="C23" s="25"/>
      <c r="D23" s="25"/>
      <c r="E23" s="25"/>
      <c r="F23" s="25"/>
      <c r="G23" s="35">
        <f>SUM(E23,C23)</f>
        <v>0</v>
      </c>
      <c r="H23" s="35">
        <f>SUM(F23,D23)</f>
        <v>0</v>
      </c>
      <c r="I23" s="32">
        <f>C23</f>
        <v>0</v>
      </c>
      <c r="J23" s="32">
        <f>E23</f>
        <v>0</v>
      </c>
      <c r="K23" s="32">
        <f>I23-D23</f>
        <v>0</v>
      </c>
      <c r="L23" s="32">
        <f>J23-F23</f>
        <v>0</v>
      </c>
      <c r="M23" s="32">
        <f>IF((I23&gt;=D23),K23,$O$4)</f>
        <v>0</v>
      </c>
      <c r="N23" s="32">
        <f>IF((J23&gt;=F23),L23,$O$4)</f>
        <v>0</v>
      </c>
      <c r="O23" s="32">
        <f>IF((D23&gt;=I23),-K23,$M$4)</f>
        <v>0</v>
      </c>
      <c r="P23" s="32">
        <f>IF((F23&gt;=J23),-L23,$M$4)</f>
        <v>0</v>
      </c>
      <c r="Q23" s="36">
        <f t="shared" si="9"/>
        <v>0</v>
      </c>
      <c r="R23" s="36">
        <f t="shared" si="10"/>
        <v>0</v>
      </c>
      <c r="S23" s="36">
        <f t="shared" si="11"/>
        <v>0</v>
      </c>
      <c r="T23" s="29">
        <f t="shared" si="22"/>
        <v>0</v>
      </c>
      <c r="U23" s="29">
        <f t="shared" si="22"/>
        <v>0</v>
      </c>
      <c r="V23" s="29">
        <f t="shared" si="23"/>
        <v>0</v>
      </c>
      <c r="W23" s="29">
        <f t="shared" si="23"/>
        <v>0</v>
      </c>
      <c r="X23" s="29">
        <f t="shared" si="23"/>
        <v>0</v>
      </c>
      <c r="Y23" s="29">
        <f t="shared" si="23"/>
        <v>0</v>
      </c>
      <c r="Z23" s="11"/>
      <c r="AC23" s="8" t="s">
        <v>58</v>
      </c>
    </row>
    <row r="24" spans="1:38" ht="15.75">
      <c r="A24" s="56"/>
      <c r="B24" s="48" t="s">
        <v>218</v>
      </c>
      <c r="C24" s="57">
        <f aca="true" t="shared" si="24" ref="C24:Y24">SUM(C20:C23)</f>
        <v>0</v>
      </c>
      <c r="D24" s="57">
        <f t="shared" si="24"/>
        <v>0</v>
      </c>
      <c r="E24" s="57">
        <f t="shared" si="24"/>
        <v>0</v>
      </c>
      <c r="F24" s="57">
        <f t="shared" si="24"/>
        <v>0</v>
      </c>
      <c r="G24" s="26">
        <f t="shared" si="24"/>
        <v>0</v>
      </c>
      <c r="H24" s="26">
        <f t="shared" si="24"/>
        <v>0</v>
      </c>
      <c r="I24" s="58">
        <f t="shared" si="24"/>
        <v>0</v>
      </c>
      <c r="J24" s="58">
        <f t="shared" si="24"/>
        <v>0</v>
      </c>
      <c r="K24" s="59">
        <f t="shared" si="24"/>
        <v>0</v>
      </c>
      <c r="L24" s="59">
        <f t="shared" si="24"/>
        <v>0</v>
      </c>
      <c r="M24" s="58">
        <f t="shared" si="24"/>
        <v>0</v>
      </c>
      <c r="N24" s="58">
        <f t="shared" si="24"/>
        <v>0</v>
      </c>
      <c r="O24" s="58">
        <f t="shared" si="24"/>
        <v>0</v>
      </c>
      <c r="P24" s="58">
        <f t="shared" si="24"/>
        <v>0</v>
      </c>
      <c r="Q24" s="58">
        <f t="shared" si="24"/>
        <v>0</v>
      </c>
      <c r="R24" s="58">
        <f t="shared" si="24"/>
        <v>0</v>
      </c>
      <c r="S24" s="58">
        <f t="shared" si="24"/>
        <v>0</v>
      </c>
      <c r="T24" s="58">
        <f t="shared" si="24"/>
        <v>0</v>
      </c>
      <c r="U24" s="58">
        <f t="shared" si="24"/>
        <v>0</v>
      </c>
      <c r="V24" s="58">
        <f t="shared" si="24"/>
        <v>0</v>
      </c>
      <c r="W24" s="58">
        <f t="shared" si="24"/>
        <v>0</v>
      </c>
      <c r="X24" s="58">
        <f t="shared" si="24"/>
        <v>0</v>
      </c>
      <c r="Y24" s="58">
        <f t="shared" si="24"/>
        <v>0</v>
      </c>
      <c r="Z24" s="11"/>
      <c r="AA24" s="60" t="s">
        <v>366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.75">
      <c r="A25" s="61"/>
      <c r="B25" s="62" t="s">
        <v>207</v>
      </c>
      <c r="C25" s="63">
        <f aca="true" t="shared" si="25" ref="C25:Y25">SUM(C24,C19)</f>
        <v>0</v>
      </c>
      <c r="D25" s="63">
        <f t="shared" si="25"/>
        <v>0</v>
      </c>
      <c r="E25" s="63">
        <f t="shared" si="25"/>
        <v>0</v>
      </c>
      <c r="F25" s="63">
        <f t="shared" si="25"/>
        <v>0</v>
      </c>
      <c r="G25" s="63">
        <f t="shared" si="25"/>
        <v>0</v>
      </c>
      <c r="H25" s="63">
        <f t="shared" si="25"/>
        <v>0</v>
      </c>
      <c r="I25" s="64">
        <f t="shared" si="25"/>
        <v>0</v>
      </c>
      <c r="J25" s="64">
        <f t="shared" si="25"/>
        <v>0</v>
      </c>
      <c r="K25" s="65">
        <f t="shared" si="25"/>
        <v>0</v>
      </c>
      <c r="L25" s="65">
        <f t="shared" si="25"/>
        <v>0</v>
      </c>
      <c r="M25" s="64">
        <f t="shared" si="25"/>
        <v>0</v>
      </c>
      <c r="N25" s="64">
        <f t="shared" si="25"/>
        <v>0</v>
      </c>
      <c r="O25" s="64">
        <f t="shared" si="25"/>
        <v>0</v>
      </c>
      <c r="P25" s="64">
        <f t="shared" si="25"/>
        <v>0</v>
      </c>
      <c r="Q25" s="64">
        <f t="shared" si="25"/>
        <v>0</v>
      </c>
      <c r="R25" s="64">
        <f t="shared" si="25"/>
        <v>0</v>
      </c>
      <c r="S25" s="64">
        <f t="shared" si="25"/>
        <v>0</v>
      </c>
      <c r="T25" s="64">
        <f t="shared" si="25"/>
        <v>0</v>
      </c>
      <c r="U25" s="64">
        <f t="shared" si="25"/>
        <v>0</v>
      </c>
      <c r="V25" s="64">
        <f t="shared" si="25"/>
        <v>0</v>
      </c>
      <c r="W25" s="64">
        <f t="shared" si="25"/>
        <v>0</v>
      </c>
      <c r="X25" s="64">
        <f t="shared" si="25"/>
        <v>0</v>
      </c>
      <c r="Y25" s="64">
        <f t="shared" si="25"/>
        <v>0</v>
      </c>
      <c r="Z25" s="16"/>
      <c r="AA25" s="370" t="s">
        <v>33</v>
      </c>
      <c r="AB25" s="371"/>
      <c r="AC25" s="371"/>
      <c r="AD25" s="371"/>
      <c r="AE25" s="371"/>
      <c r="AF25" s="372"/>
      <c r="AG25" s="370" t="s">
        <v>10</v>
      </c>
      <c r="AH25" s="371"/>
      <c r="AI25" s="371"/>
      <c r="AJ25" s="371"/>
      <c r="AK25" s="371"/>
      <c r="AL25" s="372"/>
    </row>
    <row r="26" spans="1:38" ht="39">
      <c r="A26" s="66">
        <v>3</v>
      </c>
      <c r="B26" s="67" t="s">
        <v>339</v>
      </c>
      <c r="C26" s="68"/>
      <c r="D26" s="68"/>
      <c r="E26" s="68"/>
      <c r="F26" s="68"/>
      <c r="G26" s="35">
        <f>SUM(E26,C26)</f>
        <v>0</v>
      </c>
      <c r="H26" s="35">
        <f>SUM(F26,D26)</f>
        <v>0</v>
      </c>
      <c r="I26" s="27">
        <f>C26*0.5</f>
        <v>0</v>
      </c>
      <c r="J26" s="27">
        <f>D26*0.5</f>
        <v>0</v>
      </c>
      <c r="K26" s="32">
        <f aca="true" t="shared" si="26" ref="K26:K46">I26-D26</f>
        <v>0</v>
      </c>
      <c r="L26" s="32">
        <f aca="true" t="shared" si="27" ref="L26:L46">J26-F26</f>
        <v>0</v>
      </c>
      <c r="M26" s="32">
        <f aca="true" t="shared" si="28" ref="M26:M46">IF((I26&gt;=D26),K26,$O$4)</f>
        <v>0</v>
      </c>
      <c r="N26" s="32">
        <f aca="true" t="shared" si="29" ref="N26:N46">IF((J26&gt;=F26),L26,$O$4)</f>
        <v>0</v>
      </c>
      <c r="O26" s="32">
        <f aca="true" t="shared" si="30" ref="O26:O46">IF((D26&gt;=I26),-K26,$M$4)</f>
        <v>0</v>
      </c>
      <c r="P26" s="32">
        <f aca="true" t="shared" si="31" ref="P26:P46">IF((F26&gt;=J26),-L26,$M$4)</f>
        <v>0</v>
      </c>
      <c r="Q26" s="36">
        <f aca="true" t="shared" si="32" ref="Q26:Q46">SUM(I26:J26)</f>
        <v>0</v>
      </c>
      <c r="R26" s="36">
        <f aca="true" t="shared" si="33" ref="R26:R46">SUM(M26:N26)</f>
        <v>0</v>
      </c>
      <c r="S26" s="36">
        <f aca="true" t="shared" si="34" ref="S26:S46">SUM(O26:P26)</f>
        <v>0</v>
      </c>
      <c r="T26" s="29">
        <f aca="true" t="shared" si="35" ref="T26:T46">SUM(I26)</f>
        <v>0</v>
      </c>
      <c r="U26" s="29">
        <f aca="true" t="shared" si="36" ref="U26:U46">SUM(J26)</f>
        <v>0</v>
      </c>
      <c r="V26" s="29">
        <f aca="true" t="shared" si="37" ref="V26:V46">SUM(M26)</f>
        <v>0</v>
      </c>
      <c r="W26" s="29">
        <f aca="true" t="shared" si="38" ref="W26:W46">SUM(N26)</f>
        <v>0</v>
      </c>
      <c r="X26" s="29">
        <f aca="true" t="shared" si="39" ref="X26:X46">SUM(O26)</f>
        <v>0</v>
      </c>
      <c r="Y26" s="29">
        <f aca="true" t="shared" si="40" ref="Y26:Y46">SUM(P26)</f>
        <v>0</v>
      </c>
      <c r="Z26" s="16"/>
      <c r="AA26" s="69" t="s">
        <v>23</v>
      </c>
      <c r="AB26" s="69" t="s">
        <v>1</v>
      </c>
      <c r="AC26" s="22" t="s">
        <v>292</v>
      </c>
      <c r="AD26" s="69" t="s">
        <v>102</v>
      </c>
      <c r="AE26" s="69" t="s">
        <v>17</v>
      </c>
      <c r="AF26" s="22" t="s">
        <v>48</v>
      </c>
      <c r="AG26" s="69" t="s">
        <v>23</v>
      </c>
      <c r="AH26" s="69" t="s">
        <v>1</v>
      </c>
      <c r="AI26" s="22" t="s">
        <v>292</v>
      </c>
      <c r="AJ26" s="69" t="s">
        <v>102</v>
      </c>
      <c r="AK26" s="69" t="s">
        <v>308</v>
      </c>
      <c r="AL26" s="22" t="s">
        <v>48</v>
      </c>
    </row>
    <row r="27" spans="1:38" ht="15.75">
      <c r="A27" s="23"/>
      <c r="B27" s="24" t="s">
        <v>409</v>
      </c>
      <c r="C27" s="25"/>
      <c r="D27" s="25"/>
      <c r="E27" s="25"/>
      <c r="F27" s="25"/>
      <c r="G27" s="26">
        <f aca="true" t="shared" si="41" ref="G27:G46">SUM(C27,E27)</f>
        <v>0</v>
      </c>
      <c r="H27" s="26">
        <f aca="true" t="shared" si="42" ref="H27:H46">SUM(D27,F27)</f>
        <v>0</v>
      </c>
      <c r="I27" s="27">
        <f>C27*0.5</f>
        <v>0</v>
      </c>
      <c r="J27" s="32">
        <f>E27*0.5</f>
        <v>0</v>
      </c>
      <c r="K27" s="32">
        <f t="shared" si="26"/>
        <v>0</v>
      </c>
      <c r="L27" s="32">
        <f t="shared" si="27"/>
        <v>0</v>
      </c>
      <c r="M27" s="32">
        <f t="shared" si="28"/>
        <v>0</v>
      </c>
      <c r="N27" s="32">
        <f t="shared" si="29"/>
        <v>0</v>
      </c>
      <c r="O27" s="32">
        <f t="shared" si="30"/>
        <v>0</v>
      </c>
      <c r="P27" s="32">
        <f t="shared" si="31"/>
        <v>0</v>
      </c>
      <c r="Q27" s="36">
        <f t="shared" si="32"/>
        <v>0</v>
      </c>
      <c r="R27" s="36">
        <f t="shared" si="33"/>
        <v>0</v>
      </c>
      <c r="S27" s="36">
        <f t="shared" si="34"/>
        <v>0</v>
      </c>
      <c r="T27" s="29">
        <f t="shared" si="35"/>
        <v>0</v>
      </c>
      <c r="U27" s="29">
        <f t="shared" si="36"/>
        <v>0</v>
      </c>
      <c r="V27" s="29">
        <f t="shared" si="37"/>
        <v>0</v>
      </c>
      <c r="W27" s="29">
        <f t="shared" si="38"/>
        <v>0</v>
      </c>
      <c r="X27" s="29">
        <f t="shared" si="39"/>
        <v>0</v>
      </c>
      <c r="Y27" s="29">
        <f t="shared" si="40"/>
        <v>0</v>
      </c>
      <c r="Z27" s="16"/>
      <c r="AA27" s="70" t="s">
        <v>260</v>
      </c>
      <c r="AB27" s="32">
        <f>SUM(C26:C30)</f>
        <v>0</v>
      </c>
      <c r="AC27" s="32">
        <f>SUM(D26:D30)</f>
        <v>0</v>
      </c>
      <c r="AD27" s="32">
        <f>SUM(I26:I30)</f>
        <v>0</v>
      </c>
      <c r="AE27" s="32">
        <f>SUM(V26:V30)</f>
        <v>0</v>
      </c>
      <c r="AF27" s="32">
        <f>SUM(X26:X30)</f>
        <v>0</v>
      </c>
      <c r="AG27" s="70" t="s">
        <v>119</v>
      </c>
      <c r="AH27" s="32">
        <f aca="true" t="shared" si="43" ref="AH27:AI29">E26</f>
        <v>0</v>
      </c>
      <c r="AI27" s="32">
        <f t="shared" si="43"/>
        <v>0</v>
      </c>
      <c r="AJ27" s="32">
        <f>J26</f>
        <v>0</v>
      </c>
      <c r="AK27" s="32">
        <f aca="true" t="shared" si="44" ref="AK27:AL29">W26</f>
        <v>0</v>
      </c>
      <c r="AL27" s="32">
        <f t="shared" si="44"/>
        <v>0</v>
      </c>
    </row>
    <row r="28" spans="1:38" ht="15.75">
      <c r="A28" s="23"/>
      <c r="B28" s="24" t="s">
        <v>14</v>
      </c>
      <c r="C28" s="25"/>
      <c r="D28" s="25"/>
      <c r="E28" s="25"/>
      <c r="F28" s="25"/>
      <c r="G28" s="26">
        <f t="shared" si="41"/>
        <v>0</v>
      </c>
      <c r="H28" s="26">
        <f t="shared" si="42"/>
        <v>0</v>
      </c>
      <c r="I28" s="27">
        <f>C28*0.5</f>
        <v>0</v>
      </c>
      <c r="J28" s="32">
        <f>E28*0.75</f>
        <v>0</v>
      </c>
      <c r="K28" s="32">
        <f t="shared" si="26"/>
        <v>0</v>
      </c>
      <c r="L28" s="32">
        <f t="shared" si="27"/>
        <v>0</v>
      </c>
      <c r="M28" s="32">
        <f t="shared" si="28"/>
        <v>0</v>
      </c>
      <c r="N28" s="32">
        <f t="shared" si="29"/>
        <v>0</v>
      </c>
      <c r="O28" s="32">
        <f t="shared" si="30"/>
        <v>0</v>
      </c>
      <c r="P28" s="32">
        <f t="shared" si="31"/>
        <v>0</v>
      </c>
      <c r="Q28" s="36">
        <f t="shared" si="32"/>
        <v>0</v>
      </c>
      <c r="R28" s="36">
        <f t="shared" si="33"/>
        <v>0</v>
      </c>
      <c r="S28" s="36">
        <f t="shared" si="34"/>
        <v>0</v>
      </c>
      <c r="T28" s="29">
        <f t="shared" si="35"/>
        <v>0</v>
      </c>
      <c r="U28" s="29">
        <f t="shared" si="36"/>
        <v>0</v>
      </c>
      <c r="V28" s="29">
        <f t="shared" si="37"/>
        <v>0</v>
      </c>
      <c r="W28" s="29">
        <f t="shared" si="38"/>
        <v>0</v>
      </c>
      <c r="X28" s="29">
        <f t="shared" si="39"/>
        <v>0</v>
      </c>
      <c r="Y28" s="29">
        <f t="shared" si="40"/>
        <v>0</v>
      </c>
      <c r="Z28" s="16"/>
      <c r="AA28" s="70" t="s">
        <v>323</v>
      </c>
      <c r="AB28" s="32">
        <f>SUM(C31:C32)</f>
        <v>0</v>
      </c>
      <c r="AC28" s="32">
        <f>SUM(D31:D32)</f>
        <v>0</v>
      </c>
      <c r="AD28" s="32">
        <f>SUM(I31:I32)</f>
        <v>0</v>
      </c>
      <c r="AE28" s="32">
        <f>SUM(V31:V32)</f>
        <v>0</v>
      </c>
      <c r="AF28" s="32">
        <f>SUM(X31:X32)</f>
        <v>0</v>
      </c>
      <c r="AG28" s="70" t="s">
        <v>409</v>
      </c>
      <c r="AH28" s="32">
        <f t="shared" si="43"/>
        <v>0</v>
      </c>
      <c r="AI28" s="32">
        <f t="shared" si="43"/>
        <v>0</v>
      </c>
      <c r="AJ28" s="32">
        <f>J27</f>
        <v>0</v>
      </c>
      <c r="AK28" s="32">
        <f t="shared" si="44"/>
        <v>0</v>
      </c>
      <c r="AL28" s="32">
        <f t="shared" si="44"/>
        <v>0</v>
      </c>
    </row>
    <row r="29" spans="1:38" ht="15.75">
      <c r="A29" s="23"/>
      <c r="B29" s="24" t="s">
        <v>255</v>
      </c>
      <c r="C29" s="25"/>
      <c r="D29" s="25"/>
      <c r="E29" s="25"/>
      <c r="F29" s="25"/>
      <c r="G29" s="26">
        <f t="shared" si="41"/>
        <v>0</v>
      </c>
      <c r="H29" s="26">
        <f t="shared" si="42"/>
        <v>0</v>
      </c>
      <c r="I29" s="27">
        <f>C29*0.5</f>
        <v>0</v>
      </c>
      <c r="J29" s="32">
        <f aca="true" t="shared" si="45" ref="J29:J46">E29*1</f>
        <v>0</v>
      </c>
      <c r="K29" s="32">
        <f t="shared" si="26"/>
        <v>0</v>
      </c>
      <c r="L29" s="32">
        <f t="shared" si="27"/>
        <v>0</v>
      </c>
      <c r="M29" s="32">
        <f t="shared" si="28"/>
        <v>0</v>
      </c>
      <c r="N29" s="32">
        <f t="shared" si="29"/>
        <v>0</v>
      </c>
      <c r="O29" s="32">
        <f t="shared" si="30"/>
        <v>0</v>
      </c>
      <c r="P29" s="32">
        <f t="shared" si="31"/>
        <v>0</v>
      </c>
      <c r="Q29" s="36">
        <f t="shared" si="32"/>
        <v>0</v>
      </c>
      <c r="R29" s="36">
        <f t="shared" si="33"/>
        <v>0</v>
      </c>
      <c r="S29" s="36">
        <f t="shared" si="34"/>
        <v>0</v>
      </c>
      <c r="T29" s="29">
        <f t="shared" si="35"/>
        <v>0</v>
      </c>
      <c r="U29" s="29">
        <f t="shared" si="36"/>
        <v>0</v>
      </c>
      <c r="V29" s="29">
        <f t="shared" si="37"/>
        <v>0</v>
      </c>
      <c r="W29" s="29">
        <f t="shared" si="38"/>
        <v>0</v>
      </c>
      <c r="X29" s="29">
        <f t="shared" si="39"/>
        <v>0</v>
      </c>
      <c r="Y29" s="29">
        <f t="shared" si="40"/>
        <v>0</v>
      </c>
      <c r="Z29" s="16"/>
      <c r="AA29" s="70" t="s">
        <v>213</v>
      </c>
      <c r="AB29" s="32">
        <f>SUM(C33:C46)</f>
        <v>0</v>
      </c>
      <c r="AC29" s="32">
        <f>SUM(D33:D46)</f>
        <v>0</v>
      </c>
      <c r="AD29" s="32">
        <f>SUM(I33:I46)</f>
        <v>0</v>
      </c>
      <c r="AE29" s="32">
        <f>SUM(V33:V46)</f>
        <v>0</v>
      </c>
      <c r="AF29" s="32">
        <f>SUM(X33:X46)</f>
        <v>0</v>
      </c>
      <c r="AG29" s="70" t="s">
        <v>14</v>
      </c>
      <c r="AH29" s="32">
        <f t="shared" si="43"/>
        <v>0</v>
      </c>
      <c r="AI29" s="32">
        <f t="shared" si="43"/>
        <v>0</v>
      </c>
      <c r="AJ29" s="32">
        <f>J28</f>
        <v>0</v>
      </c>
      <c r="AK29" s="32">
        <f t="shared" si="44"/>
        <v>0</v>
      </c>
      <c r="AL29" s="32">
        <f t="shared" si="44"/>
        <v>0</v>
      </c>
    </row>
    <row r="30" spans="1:38" ht="15.75">
      <c r="A30" s="23"/>
      <c r="B30" s="24" t="s">
        <v>94</v>
      </c>
      <c r="C30" s="25"/>
      <c r="D30" s="25"/>
      <c r="E30" s="25"/>
      <c r="F30" s="25"/>
      <c r="G30" s="26">
        <f t="shared" si="41"/>
        <v>0</v>
      </c>
      <c r="H30" s="26">
        <f t="shared" si="42"/>
        <v>0</v>
      </c>
      <c r="I30" s="27">
        <f>C30*0.5</f>
        <v>0</v>
      </c>
      <c r="J30" s="32">
        <f t="shared" si="45"/>
        <v>0</v>
      </c>
      <c r="K30" s="32">
        <f t="shared" si="26"/>
        <v>0</v>
      </c>
      <c r="L30" s="32">
        <f t="shared" si="27"/>
        <v>0</v>
      </c>
      <c r="M30" s="32">
        <f t="shared" si="28"/>
        <v>0</v>
      </c>
      <c r="N30" s="32">
        <f t="shared" si="29"/>
        <v>0</v>
      </c>
      <c r="O30" s="32">
        <f t="shared" si="30"/>
        <v>0</v>
      </c>
      <c r="P30" s="32">
        <f t="shared" si="31"/>
        <v>0</v>
      </c>
      <c r="Q30" s="36">
        <f t="shared" si="32"/>
        <v>0</v>
      </c>
      <c r="R30" s="36">
        <f t="shared" si="33"/>
        <v>0</v>
      </c>
      <c r="S30" s="36">
        <f t="shared" si="34"/>
        <v>0</v>
      </c>
      <c r="T30" s="29">
        <f t="shared" si="35"/>
        <v>0</v>
      </c>
      <c r="U30" s="29">
        <f t="shared" si="36"/>
        <v>0</v>
      </c>
      <c r="V30" s="29">
        <f t="shared" si="37"/>
        <v>0</v>
      </c>
      <c r="W30" s="29">
        <f t="shared" si="38"/>
        <v>0</v>
      </c>
      <c r="X30" s="29">
        <f t="shared" si="39"/>
        <v>0</v>
      </c>
      <c r="Y30" s="29">
        <f t="shared" si="40"/>
        <v>0</v>
      </c>
      <c r="Z30" s="16"/>
      <c r="AA30" s="70"/>
      <c r="AB30" s="46"/>
      <c r="AC30" s="46"/>
      <c r="AD30" s="46"/>
      <c r="AE30" s="46"/>
      <c r="AF30" s="71"/>
      <c r="AG30" s="70" t="s">
        <v>255</v>
      </c>
      <c r="AH30" s="32">
        <f>SUM(E29:E46)</f>
        <v>0</v>
      </c>
      <c r="AI30" s="32">
        <f>SUM(F29:F46)</f>
        <v>0</v>
      </c>
      <c r="AJ30" s="32">
        <f>SUM(J29:J46)</f>
        <v>0</v>
      </c>
      <c r="AK30" s="32">
        <f>SUM(W29:W46)</f>
        <v>0</v>
      </c>
      <c r="AL30" s="32">
        <f>SUM(X29:X46)</f>
        <v>0</v>
      </c>
    </row>
    <row r="31" spans="1:38" ht="15.75">
      <c r="A31" s="23"/>
      <c r="B31" s="24" t="s">
        <v>323</v>
      </c>
      <c r="C31" s="25"/>
      <c r="D31" s="25"/>
      <c r="E31" s="25"/>
      <c r="F31" s="25"/>
      <c r="G31" s="26">
        <f t="shared" si="41"/>
        <v>0</v>
      </c>
      <c r="H31" s="26">
        <f t="shared" si="42"/>
        <v>0</v>
      </c>
      <c r="I31" s="32">
        <f>C31*0.75</f>
        <v>0</v>
      </c>
      <c r="J31" s="32">
        <f t="shared" si="45"/>
        <v>0</v>
      </c>
      <c r="K31" s="32">
        <f t="shared" si="26"/>
        <v>0</v>
      </c>
      <c r="L31" s="32">
        <f t="shared" si="27"/>
        <v>0</v>
      </c>
      <c r="M31" s="32">
        <f t="shared" si="28"/>
        <v>0</v>
      </c>
      <c r="N31" s="32">
        <f t="shared" si="29"/>
        <v>0</v>
      </c>
      <c r="O31" s="32">
        <f t="shared" si="30"/>
        <v>0</v>
      </c>
      <c r="P31" s="32">
        <f t="shared" si="31"/>
        <v>0</v>
      </c>
      <c r="Q31" s="36">
        <f t="shared" si="32"/>
        <v>0</v>
      </c>
      <c r="R31" s="36">
        <f t="shared" si="33"/>
        <v>0</v>
      </c>
      <c r="S31" s="36">
        <f t="shared" si="34"/>
        <v>0</v>
      </c>
      <c r="T31" s="29">
        <f t="shared" si="35"/>
        <v>0</v>
      </c>
      <c r="U31" s="29">
        <f t="shared" si="36"/>
        <v>0</v>
      </c>
      <c r="V31" s="29">
        <f t="shared" si="37"/>
        <v>0</v>
      </c>
      <c r="W31" s="29">
        <f t="shared" si="38"/>
        <v>0</v>
      </c>
      <c r="X31" s="29">
        <f t="shared" si="39"/>
        <v>0</v>
      </c>
      <c r="Y31" s="29">
        <f t="shared" si="40"/>
        <v>0</v>
      </c>
      <c r="Z31" s="16"/>
      <c r="AA31" s="70"/>
      <c r="AB31" s="46"/>
      <c r="AC31" s="46"/>
      <c r="AD31" s="46"/>
      <c r="AE31" s="46"/>
      <c r="AF31" s="16"/>
      <c r="AG31" s="72"/>
      <c r="AH31" s="72"/>
      <c r="AI31" s="71"/>
      <c r="AJ31" s="72"/>
      <c r="AK31" s="72"/>
      <c r="AL31" s="72"/>
    </row>
    <row r="32" spans="1:38" ht="15.75">
      <c r="A32" s="23"/>
      <c r="B32" s="24" t="s">
        <v>148</v>
      </c>
      <c r="C32" s="25"/>
      <c r="D32" s="25"/>
      <c r="E32" s="25"/>
      <c r="F32" s="25"/>
      <c r="G32" s="26">
        <f t="shared" si="41"/>
        <v>0</v>
      </c>
      <c r="H32" s="26">
        <f t="shared" si="42"/>
        <v>0</v>
      </c>
      <c r="I32" s="32">
        <f>C32*0.75</f>
        <v>0</v>
      </c>
      <c r="J32" s="32">
        <f t="shared" si="45"/>
        <v>0</v>
      </c>
      <c r="K32" s="32">
        <f t="shared" si="26"/>
        <v>0</v>
      </c>
      <c r="L32" s="32">
        <f t="shared" si="27"/>
        <v>0</v>
      </c>
      <c r="M32" s="32">
        <f t="shared" si="28"/>
        <v>0</v>
      </c>
      <c r="N32" s="32">
        <f t="shared" si="29"/>
        <v>0</v>
      </c>
      <c r="O32" s="32">
        <f t="shared" si="30"/>
        <v>0</v>
      </c>
      <c r="P32" s="32">
        <f t="shared" si="31"/>
        <v>0</v>
      </c>
      <c r="Q32" s="36">
        <f t="shared" si="32"/>
        <v>0</v>
      </c>
      <c r="R32" s="36">
        <f t="shared" si="33"/>
        <v>0</v>
      </c>
      <c r="S32" s="36">
        <f t="shared" si="34"/>
        <v>0</v>
      </c>
      <c r="T32" s="29">
        <f t="shared" si="35"/>
        <v>0</v>
      </c>
      <c r="U32" s="29">
        <f t="shared" si="36"/>
        <v>0</v>
      </c>
      <c r="V32" s="29">
        <f t="shared" si="37"/>
        <v>0</v>
      </c>
      <c r="W32" s="29">
        <f t="shared" si="38"/>
        <v>0</v>
      </c>
      <c r="X32" s="29">
        <f t="shared" si="39"/>
        <v>0</v>
      </c>
      <c r="Y32" s="29">
        <f t="shared" si="40"/>
        <v>0</v>
      </c>
      <c r="Z32" s="16"/>
      <c r="AA32" s="70"/>
      <c r="AB32" s="46"/>
      <c r="AC32" s="46"/>
      <c r="AD32" s="46"/>
      <c r="AE32" s="46"/>
      <c r="AF32" s="16"/>
      <c r="AG32" s="73"/>
      <c r="AH32" s="73"/>
      <c r="AI32" s="16"/>
      <c r="AJ32" s="73"/>
      <c r="AK32" s="73"/>
      <c r="AL32" s="73"/>
    </row>
    <row r="33" spans="1:38" ht="15.75">
      <c r="A33" s="23"/>
      <c r="B33" s="24" t="s">
        <v>213</v>
      </c>
      <c r="C33" s="25"/>
      <c r="D33" s="25"/>
      <c r="E33" s="25"/>
      <c r="F33" s="25"/>
      <c r="G33" s="26">
        <f t="shared" si="41"/>
        <v>0</v>
      </c>
      <c r="H33" s="26">
        <f t="shared" si="42"/>
        <v>0</v>
      </c>
      <c r="I33" s="32">
        <f aca="true" t="shared" si="46" ref="I33:I45">C33*1</f>
        <v>0</v>
      </c>
      <c r="J33" s="32">
        <f t="shared" si="45"/>
        <v>0</v>
      </c>
      <c r="K33" s="32">
        <f t="shared" si="26"/>
        <v>0</v>
      </c>
      <c r="L33" s="32">
        <f t="shared" si="27"/>
        <v>0</v>
      </c>
      <c r="M33" s="32">
        <f t="shared" si="28"/>
        <v>0</v>
      </c>
      <c r="N33" s="32">
        <f t="shared" si="29"/>
        <v>0</v>
      </c>
      <c r="O33" s="32">
        <f t="shared" si="30"/>
        <v>0</v>
      </c>
      <c r="P33" s="32">
        <f t="shared" si="31"/>
        <v>0</v>
      </c>
      <c r="Q33" s="36">
        <f t="shared" si="32"/>
        <v>0</v>
      </c>
      <c r="R33" s="36">
        <f t="shared" si="33"/>
        <v>0</v>
      </c>
      <c r="S33" s="36">
        <f t="shared" si="34"/>
        <v>0</v>
      </c>
      <c r="T33" s="29">
        <f t="shared" si="35"/>
        <v>0</v>
      </c>
      <c r="U33" s="29">
        <f t="shared" si="36"/>
        <v>0</v>
      </c>
      <c r="V33" s="29">
        <f t="shared" si="37"/>
        <v>0</v>
      </c>
      <c r="W33" s="29">
        <f t="shared" si="38"/>
        <v>0</v>
      </c>
      <c r="X33" s="29">
        <f t="shared" si="39"/>
        <v>0</v>
      </c>
      <c r="Y33" s="29">
        <f t="shared" si="40"/>
        <v>0</v>
      </c>
      <c r="Z33" s="16"/>
      <c r="AA33" s="70"/>
      <c r="AB33" s="46"/>
      <c r="AC33" s="46"/>
      <c r="AD33" s="46"/>
      <c r="AE33" s="46"/>
      <c r="AF33" s="74"/>
      <c r="AG33" s="75"/>
      <c r="AH33" s="75"/>
      <c r="AI33" s="74"/>
      <c r="AJ33" s="75"/>
      <c r="AK33" s="75"/>
      <c r="AL33" s="75"/>
    </row>
    <row r="34" spans="1:38" ht="15.75">
      <c r="A34" s="23"/>
      <c r="B34" s="24" t="s">
        <v>104</v>
      </c>
      <c r="C34" s="25"/>
      <c r="D34" s="25"/>
      <c r="E34" s="25"/>
      <c r="F34" s="25"/>
      <c r="G34" s="26">
        <f t="shared" si="41"/>
        <v>0</v>
      </c>
      <c r="H34" s="26">
        <f t="shared" si="42"/>
        <v>0</v>
      </c>
      <c r="I34" s="32">
        <f t="shared" si="46"/>
        <v>0</v>
      </c>
      <c r="J34" s="32">
        <f t="shared" si="45"/>
        <v>0</v>
      </c>
      <c r="K34" s="32">
        <f t="shared" si="26"/>
        <v>0</v>
      </c>
      <c r="L34" s="32">
        <f t="shared" si="27"/>
        <v>0</v>
      </c>
      <c r="M34" s="32">
        <f t="shared" si="28"/>
        <v>0</v>
      </c>
      <c r="N34" s="32">
        <f t="shared" si="29"/>
        <v>0</v>
      </c>
      <c r="O34" s="32">
        <f t="shared" si="30"/>
        <v>0</v>
      </c>
      <c r="P34" s="32">
        <f t="shared" si="31"/>
        <v>0</v>
      </c>
      <c r="Q34" s="36">
        <f t="shared" si="32"/>
        <v>0</v>
      </c>
      <c r="R34" s="36">
        <f t="shared" si="33"/>
        <v>0</v>
      </c>
      <c r="S34" s="36">
        <f t="shared" si="34"/>
        <v>0</v>
      </c>
      <c r="T34" s="29">
        <f t="shared" si="35"/>
        <v>0</v>
      </c>
      <c r="U34" s="29">
        <f t="shared" si="36"/>
        <v>0</v>
      </c>
      <c r="V34" s="29">
        <f t="shared" si="37"/>
        <v>0</v>
      </c>
      <c r="W34" s="29">
        <f t="shared" si="38"/>
        <v>0</v>
      </c>
      <c r="X34" s="29">
        <f t="shared" si="39"/>
        <v>0</v>
      </c>
      <c r="Y34" s="29">
        <f t="shared" si="40"/>
        <v>0</v>
      </c>
      <c r="Z34" s="16"/>
      <c r="AA34" s="33" t="s">
        <v>101</v>
      </c>
      <c r="AB34" s="34">
        <f>SUM(AB27:AB33)</f>
        <v>0</v>
      </c>
      <c r="AC34" s="34">
        <f>SUM(AC27:AC33)</f>
        <v>0</v>
      </c>
      <c r="AD34" s="34">
        <f>SUM(AD27:AD33)</f>
        <v>0</v>
      </c>
      <c r="AE34" s="34">
        <f>SUM(AE27:AE33)</f>
        <v>0</v>
      </c>
      <c r="AF34" s="34">
        <f>SUM(AF27:AF33)</f>
        <v>0</v>
      </c>
      <c r="AG34" s="76" t="s">
        <v>8</v>
      </c>
      <c r="AH34" s="34">
        <f>SUM(AH27:AH33)</f>
        <v>0</v>
      </c>
      <c r="AI34" s="34">
        <f>SUM(AI27:AI33)</f>
        <v>0</v>
      </c>
      <c r="AJ34" s="34">
        <f>SUM(AJ27:AJ33)</f>
        <v>0</v>
      </c>
      <c r="AK34" s="34">
        <f>SUM(AK27:AK33)</f>
        <v>0</v>
      </c>
      <c r="AL34" s="34">
        <f>SUM(AL27:AL33)</f>
        <v>0</v>
      </c>
    </row>
    <row r="35" spans="1:38" ht="15.75">
      <c r="A35" s="23"/>
      <c r="B35" s="24" t="s">
        <v>416</v>
      </c>
      <c r="C35" s="25"/>
      <c r="D35" s="25"/>
      <c r="E35" s="25"/>
      <c r="F35" s="25"/>
      <c r="G35" s="26">
        <f t="shared" si="41"/>
        <v>0</v>
      </c>
      <c r="H35" s="26">
        <f t="shared" si="42"/>
        <v>0</v>
      </c>
      <c r="I35" s="32">
        <f t="shared" si="46"/>
        <v>0</v>
      </c>
      <c r="J35" s="32">
        <f t="shared" si="45"/>
        <v>0</v>
      </c>
      <c r="K35" s="32">
        <f t="shared" si="26"/>
        <v>0</v>
      </c>
      <c r="L35" s="32">
        <f t="shared" si="27"/>
        <v>0</v>
      </c>
      <c r="M35" s="32">
        <f t="shared" si="28"/>
        <v>0</v>
      </c>
      <c r="N35" s="32">
        <f t="shared" si="29"/>
        <v>0</v>
      </c>
      <c r="O35" s="32">
        <f t="shared" si="30"/>
        <v>0</v>
      </c>
      <c r="P35" s="32">
        <f t="shared" si="31"/>
        <v>0</v>
      </c>
      <c r="Q35" s="36">
        <f t="shared" si="32"/>
        <v>0</v>
      </c>
      <c r="R35" s="36">
        <f t="shared" si="33"/>
        <v>0</v>
      </c>
      <c r="S35" s="36">
        <f t="shared" si="34"/>
        <v>0</v>
      </c>
      <c r="T35" s="29">
        <f t="shared" si="35"/>
        <v>0</v>
      </c>
      <c r="U35" s="29">
        <f t="shared" si="36"/>
        <v>0</v>
      </c>
      <c r="V35" s="29">
        <f t="shared" si="37"/>
        <v>0</v>
      </c>
      <c r="W35" s="29">
        <f t="shared" si="38"/>
        <v>0</v>
      </c>
      <c r="X35" s="29">
        <f t="shared" si="39"/>
        <v>0</v>
      </c>
      <c r="Y35" s="29">
        <f t="shared" si="40"/>
        <v>0</v>
      </c>
      <c r="Z35" s="11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</row>
    <row r="36" spans="1:26" ht="15.75">
      <c r="A36" s="23"/>
      <c r="B36" s="24" t="s">
        <v>87</v>
      </c>
      <c r="C36" s="25"/>
      <c r="D36" s="25"/>
      <c r="E36" s="25"/>
      <c r="F36" s="25"/>
      <c r="G36" s="26">
        <f t="shared" si="41"/>
        <v>0</v>
      </c>
      <c r="H36" s="26">
        <f t="shared" si="42"/>
        <v>0</v>
      </c>
      <c r="I36" s="32">
        <f t="shared" si="46"/>
        <v>0</v>
      </c>
      <c r="J36" s="32">
        <f t="shared" si="45"/>
        <v>0</v>
      </c>
      <c r="K36" s="32">
        <f t="shared" si="26"/>
        <v>0</v>
      </c>
      <c r="L36" s="32">
        <f t="shared" si="27"/>
        <v>0</v>
      </c>
      <c r="M36" s="32">
        <f t="shared" si="28"/>
        <v>0</v>
      </c>
      <c r="N36" s="32">
        <f t="shared" si="29"/>
        <v>0</v>
      </c>
      <c r="O36" s="32">
        <f t="shared" si="30"/>
        <v>0</v>
      </c>
      <c r="P36" s="32">
        <f t="shared" si="31"/>
        <v>0</v>
      </c>
      <c r="Q36" s="36">
        <f t="shared" si="32"/>
        <v>0</v>
      </c>
      <c r="R36" s="36">
        <f t="shared" si="33"/>
        <v>0</v>
      </c>
      <c r="S36" s="36">
        <f t="shared" si="34"/>
        <v>0</v>
      </c>
      <c r="T36" s="29">
        <f t="shared" si="35"/>
        <v>0</v>
      </c>
      <c r="U36" s="29">
        <f t="shared" si="36"/>
        <v>0</v>
      </c>
      <c r="V36" s="29">
        <f t="shared" si="37"/>
        <v>0</v>
      </c>
      <c r="W36" s="29">
        <f t="shared" si="38"/>
        <v>0</v>
      </c>
      <c r="X36" s="29">
        <f t="shared" si="39"/>
        <v>0</v>
      </c>
      <c r="Y36" s="29">
        <f t="shared" si="40"/>
        <v>0</v>
      </c>
      <c r="Z36" s="11"/>
    </row>
    <row r="37" spans="1:38" ht="15.75">
      <c r="A37" s="23"/>
      <c r="B37" s="24" t="s">
        <v>177</v>
      </c>
      <c r="C37" s="25"/>
      <c r="D37" s="25"/>
      <c r="E37" s="25"/>
      <c r="F37" s="25"/>
      <c r="G37" s="26">
        <f t="shared" si="41"/>
        <v>0</v>
      </c>
      <c r="H37" s="26">
        <f t="shared" si="42"/>
        <v>0</v>
      </c>
      <c r="I37" s="32">
        <f t="shared" si="46"/>
        <v>0</v>
      </c>
      <c r="J37" s="32">
        <f t="shared" si="45"/>
        <v>0</v>
      </c>
      <c r="K37" s="32">
        <f t="shared" si="26"/>
        <v>0</v>
      </c>
      <c r="L37" s="32">
        <f t="shared" si="27"/>
        <v>0</v>
      </c>
      <c r="M37" s="32">
        <f t="shared" si="28"/>
        <v>0</v>
      </c>
      <c r="N37" s="32">
        <f t="shared" si="29"/>
        <v>0</v>
      </c>
      <c r="O37" s="32">
        <f t="shared" si="30"/>
        <v>0</v>
      </c>
      <c r="P37" s="32">
        <f t="shared" si="31"/>
        <v>0</v>
      </c>
      <c r="Q37" s="36">
        <f t="shared" si="32"/>
        <v>0</v>
      </c>
      <c r="R37" s="36">
        <f t="shared" si="33"/>
        <v>0</v>
      </c>
      <c r="S37" s="36">
        <f t="shared" si="34"/>
        <v>0</v>
      </c>
      <c r="T37" s="29">
        <f t="shared" si="35"/>
        <v>0</v>
      </c>
      <c r="U37" s="29">
        <f t="shared" si="36"/>
        <v>0</v>
      </c>
      <c r="V37" s="29">
        <f t="shared" si="37"/>
        <v>0</v>
      </c>
      <c r="W37" s="29">
        <f t="shared" si="38"/>
        <v>0</v>
      </c>
      <c r="X37" s="29">
        <f t="shared" si="39"/>
        <v>0</v>
      </c>
      <c r="Y37" s="29">
        <f t="shared" si="40"/>
        <v>0</v>
      </c>
      <c r="Z37" s="11"/>
      <c r="AA37" s="38" t="s">
        <v>5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25.5">
      <c r="A38" s="23"/>
      <c r="B38" s="24" t="s">
        <v>306</v>
      </c>
      <c r="C38" s="25"/>
      <c r="D38" s="25"/>
      <c r="E38" s="25"/>
      <c r="F38" s="25"/>
      <c r="G38" s="26">
        <f t="shared" si="41"/>
        <v>0</v>
      </c>
      <c r="H38" s="26">
        <f t="shared" si="42"/>
        <v>0</v>
      </c>
      <c r="I38" s="32">
        <f t="shared" si="46"/>
        <v>0</v>
      </c>
      <c r="J38" s="32">
        <f t="shared" si="45"/>
        <v>0</v>
      </c>
      <c r="K38" s="32">
        <f t="shared" si="26"/>
        <v>0</v>
      </c>
      <c r="L38" s="32">
        <f t="shared" si="27"/>
        <v>0</v>
      </c>
      <c r="M38" s="32">
        <f t="shared" si="28"/>
        <v>0</v>
      </c>
      <c r="N38" s="32">
        <f t="shared" si="29"/>
        <v>0</v>
      </c>
      <c r="O38" s="32">
        <f t="shared" si="30"/>
        <v>0</v>
      </c>
      <c r="P38" s="32">
        <f t="shared" si="31"/>
        <v>0</v>
      </c>
      <c r="Q38" s="36">
        <f t="shared" si="32"/>
        <v>0</v>
      </c>
      <c r="R38" s="36">
        <f t="shared" si="33"/>
        <v>0</v>
      </c>
      <c r="S38" s="36">
        <f t="shared" si="34"/>
        <v>0</v>
      </c>
      <c r="T38" s="29">
        <f t="shared" si="35"/>
        <v>0</v>
      </c>
      <c r="U38" s="29">
        <f t="shared" si="36"/>
        <v>0</v>
      </c>
      <c r="V38" s="29">
        <f t="shared" si="37"/>
        <v>0</v>
      </c>
      <c r="W38" s="29">
        <f t="shared" si="38"/>
        <v>0</v>
      </c>
      <c r="X38" s="29">
        <f t="shared" si="39"/>
        <v>0</v>
      </c>
      <c r="Y38" s="29">
        <f t="shared" si="40"/>
        <v>0</v>
      </c>
      <c r="Z38" s="16"/>
      <c r="AA38" s="77" t="s">
        <v>222</v>
      </c>
      <c r="AB38" s="78"/>
      <c r="AC38" s="22" t="s">
        <v>1</v>
      </c>
      <c r="AD38" s="22" t="s">
        <v>292</v>
      </c>
      <c r="AE38" s="22" t="s">
        <v>298</v>
      </c>
      <c r="AF38" s="22" t="s">
        <v>48</v>
      </c>
      <c r="AG38" s="77" t="s">
        <v>222</v>
      </c>
      <c r="AH38" s="78"/>
      <c r="AI38" s="22" t="s">
        <v>1</v>
      </c>
      <c r="AJ38" s="22" t="s">
        <v>292</v>
      </c>
      <c r="AK38" s="22" t="s">
        <v>298</v>
      </c>
      <c r="AL38" s="22" t="s">
        <v>48</v>
      </c>
    </row>
    <row r="39" spans="1:38" ht="15.75">
      <c r="A39" s="23"/>
      <c r="B39" s="24" t="s">
        <v>271</v>
      </c>
      <c r="C39" s="25"/>
      <c r="D39" s="25"/>
      <c r="E39" s="25"/>
      <c r="F39" s="25"/>
      <c r="G39" s="26">
        <f t="shared" si="41"/>
        <v>0</v>
      </c>
      <c r="H39" s="26">
        <f t="shared" si="42"/>
        <v>0</v>
      </c>
      <c r="I39" s="32">
        <f t="shared" si="46"/>
        <v>0</v>
      </c>
      <c r="J39" s="32">
        <f t="shared" si="45"/>
        <v>0</v>
      </c>
      <c r="K39" s="32">
        <f t="shared" si="26"/>
        <v>0</v>
      </c>
      <c r="L39" s="32">
        <f t="shared" si="27"/>
        <v>0</v>
      </c>
      <c r="M39" s="32">
        <f t="shared" si="28"/>
        <v>0</v>
      </c>
      <c r="N39" s="32">
        <f t="shared" si="29"/>
        <v>0</v>
      </c>
      <c r="O39" s="32">
        <f t="shared" si="30"/>
        <v>0</v>
      </c>
      <c r="P39" s="32">
        <f t="shared" si="31"/>
        <v>0</v>
      </c>
      <c r="Q39" s="36">
        <f t="shared" si="32"/>
        <v>0</v>
      </c>
      <c r="R39" s="36">
        <f t="shared" si="33"/>
        <v>0</v>
      </c>
      <c r="S39" s="36">
        <f t="shared" si="34"/>
        <v>0</v>
      </c>
      <c r="T39" s="29">
        <f t="shared" si="35"/>
        <v>0</v>
      </c>
      <c r="U39" s="29">
        <f t="shared" si="36"/>
        <v>0</v>
      </c>
      <c r="V39" s="29">
        <f t="shared" si="37"/>
        <v>0</v>
      </c>
      <c r="W39" s="29">
        <f t="shared" si="38"/>
        <v>0</v>
      </c>
      <c r="X39" s="29">
        <f t="shared" si="39"/>
        <v>0</v>
      </c>
      <c r="Y39" s="29">
        <f t="shared" si="40"/>
        <v>0</v>
      </c>
      <c r="Z39" s="16"/>
      <c r="AA39" s="44" t="s">
        <v>270</v>
      </c>
      <c r="AB39" s="45"/>
      <c r="AC39" s="32">
        <f aca="true" t="shared" si="47" ref="AC39:AD43">G51</f>
        <v>0</v>
      </c>
      <c r="AD39" s="32">
        <f t="shared" si="47"/>
        <v>0</v>
      </c>
      <c r="AE39" s="32">
        <f aca="true" t="shared" si="48" ref="AE39:AF43">SUM(R51)</f>
        <v>0</v>
      </c>
      <c r="AF39" s="32">
        <f t="shared" si="48"/>
        <v>0</v>
      </c>
      <c r="AG39" s="44" t="s">
        <v>404</v>
      </c>
      <c r="AH39" s="45"/>
      <c r="AI39" s="32">
        <f>G48</f>
        <v>0</v>
      </c>
      <c r="AJ39" s="32">
        <f>H48</f>
        <v>0</v>
      </c>
      <c r="AK39" s="32">
        <f>SUM(R48)</f>
        <v>0</v>
      </c>
      <c r="AL39" s="32">
        <f>SUM(S48)</f>
        <v>0</v>
      </c>
    </row>
    <row r="40" spans="1:38" ht="15.75">
      <c r="A40" s="23"/>
      <c r="B40" s="24" t="s">
        <v>9</v>
      </c>
      <c r="C40" s="25"/>
      <c r="D40" s="25"/>
      <c r="E40" s="25"/>
      <c r="F40" s="25"/>
      <c r="G40" s="26">
        <f t="shared" si="41"/>
        <v>0</v>
      </c>
      <c r="H40" s="26">
        <f t="shared" si="42"/>
        <v>0</v>
      </c>
      <c r="I40" s="32">
        <f t="shared" si="46"/>
        <v>0</v>
      </c>
      <c r="J40" s="32">
        <f t="shared" si="45"/>
        <v>0</v>
      </c>
      <c r="K40" s="32">
        <f t="shared" si="26"/>
        <v>0</v>
      </c>
      <c r="L40" s="32">
        <f t="shared" si="27"/>
        <v>0</v>
      </c>
      <c r="M40" s="32">
        <f t="shared" si="28"/>
        <v>0</v>
      </c>
      <c r="N40" s="32">
        <f t="shared" si="29"/>
        <v>0</v>
      </c>
      <c r="O40" s="32">
        <f t="shared" si="30"/>
        <v>0</v>
      </c>
      <c r="P40" s="32">
        <f t="shared" si="31"/>
        <v>0</v>
      </c>
      <c r="Q40" s="36">
        <f t="shared" si="32"/>
        <v>0</v>
      </c>
      <c r="R40" s="36">
        <f t="shared" si="33"/>
        <v>0</v>
      </c>
      <c r="S40" s="36">
        <f t="shared" si="34"/>
        <v>0</v>
      </c>
      <c r="T40" s="29">
        <f t="shared" si="35"/>
        <v>0</v>
      </c>
      <c r="U40" s="29">
        <f t="shared" si="36"/>
        <v>0</v>
      </c>
      <c r="V40" s="29">
        <f t="shared" si="37"/>
        <v>0</v>
      </c>
      <c r="W40" s="29">
        <f t="shared" si="38"/>
        <v>0</v>
      </c>
      <c r="X40" s="29">
        <f t="shared" si="39"/>
        <v>0</v>
      </c>
      <c r="Y40" s="29">
        <f t="shared" si="40"/>
        <v>0</v>
      </c>
      <c r="Z40" s="16"/>
      <c r="AA40" s="44" t="s">
        <v>415</v>
      </c>
      <c r="AB40" s="45"/>
      <c r="AC40" s="32">
        <f t="shared" si="47"/>
        <v>0</v>
      </c>
      <c r="AD40" s="32">
        <f t="shared" si="47"/>
        <v>0</v>
      </c>
      <c r="AE40" s="32">
        <f t="shared" si="48"/>
        <v>0</v>
      </c>
      <c r="AF40" s="32">
        <f t="shared" si="48"/>
        <v>0</v>
      </c>
      <c r="AG40" s="44" t="s">
        <v>206</v>
      </c>
      <c r="AH40" s="45"/>
      <c r="AI40" s="32">
        <f>G49</f>
        <v>0</v>
      </c>
      <c r="AJ40" s="32">
        <f>H49</f>
        <v>0</v>
      </c>
      <c r="AK40" s="32">
        <f>SUM(R49)</f>
        <v>0</v>
      </c>
      <c r="AL40" s="32">
        <f>SUM(S49)</f>
        <v>0</v>
      </c>
    </row>
    <row r="41" spans="1:38" ht="15.75">
      <c r="A41" s="23"/>
      <c r="B41" s="24" t="s">
        <v>108</v>
      </c>
      <c r="C41" s="25"/>
      <c r="D41" s="25"/>
      <c r="E41" s="25"/>
      <c r="F41" s="25"/>
      <c r="G41" s="26">
        <f t="shared" si="41"/>
        <v>0</v>
      </c>
      <c r="H41" s="26">
        <f t="shared" si="42"/>
        <v>0</v>
      </c>
      <c r="I41" s="32">
        <f t="shared" si="46"/>
        <v>0</v>
      </c>
      <c r="J41" s="32">
        <f t="shared" si="45"/>
        <v>0</v>
      </c>
      <c r="K41" s="32">
        <f t="shared" si="26"/>
        <v>0</v>
      </c>
      <c r="L41" s="32">
        <f t="shared" si="27"/>
        <v>0</v>
      </c>
      <c r="M41" s="32">
        <f t="shared" si="28"/>
        <v>0</v>
      </c>
      <c r="N41" s="32">
        <f t="shared" si="29"/>
        <v>0</v>
      </c>
      <c r="O41" s="32">
        <f t="shared" si="30"/>
        <v>0</v>
      </c>
      <c r="P41" s="32">
        <f t="shared" si="31"/>
        <v>0</v>
      </c>
      <c r="Q41" s="36">
        <f t="shared" si="32"/>
        <v>0</v>
      </c>
      <c r="R41" s="36">
        <f t="shared" si="33"/>
        <v>0</v>
      </c>
      <c r="S41" s="36">
        <f t="shared" si="34"/>
        <v>0</v>
      </c>
      <c r="T41" s="29">
        <f t="shared" si="35"/>
        <v>0</v>
      </c>
      <c r="U41" s="29">
        <f t="shared" si="36"/>
        <v>0</v>
      </c>
      <c r="V41" s="29">
        <f t="shared" si="37"/>
        <v>0</v>
      </c>
      <c r="W41" s="29">
        <f t="shared" si="38"/>
        <v>0</v>
      </c>
      <c r="X41" s="29">
        <f t="shared" si="39"/>
        <v>0</v>
      </c>
      <c r="Y41" s="29">
        <f t="shared" si="40"/>
        <v>0</v>
      </c>
      <c r="Z41" s="16"/>
      <c r="AA41" s="44" t="s">
        <v>377</v>
      </c>
      <c r="AB41" s="45"/>
      <c r="AC41" s="32">
        <f t="shared" si="47"/>
        <v>0</v>
      </c>
      <c r="AD41" s="32">
        <f t="shared" si="47"/>
        <v>0</v>
      </c>
      <c r="AE41" s="32">
        <f t="shared" si="48"/>
        <v>0</v>
      </c>
      <c r="AF41" s="32">
        <f t="shared" si="48"/>
        <v>0</v>
      </c>
      <c r="AG41" s="79" t="s">
        <v>385</v>
      </c>
      <c r="AH41" s="45"/>
      <c r="AI41" s="65">
        <f aca="true" t="shared" si="49" ref="AI41:AJ45">G58</f>
        <v>0</v>
      </c>
      <c r="AJ41" s="65">
        <f t="shared" si="49"/>
        <v>0</v>
      </c>
      <c r="AK41" s="65">
        <f aca="true" t="shared" si="50" ref="AK41:AL45">R58</f>
        <v>0</v>
      </c>
      <c r="AL41" s="65">
        <f t="shared" si="50"/>
        <v>0</v>
      </c>
    </row>
    <row r="42" spans="1:38" ht="15.75">
      <c r="A42" s="23"/>
      <c r="B42" s="24" t="s">
        <v>294</v>
      </c>
      <c r="C42" s="25"/>
      <c r="D42" s="25"/>
      <c r="E42" s="25"/>
      <c r="F42" s="25"/>
      <c r="G42" s="26">
        <f t="shared" si="41"/>
        <v>0</v>
      </c>
      <c r="H42" s="26">
        <f t="shared" si="42"/>
        <v>0</v>
      </c>
      <c r="I42" s="32">
        <f t="shared" si="46"/>
        <v>0</v>
      </c>
      <c r="J42" s="32">
        <f t="shared" si="45"/>
        <v>0</v>
      </c>
      <c r="K42" s="32">
        <f t="shared" si="26"/>
        <v>0</v>
      </c>
      <c r="L42" s="32">
        <f t="shared" si="27"/>
        <v>0</v>
      </c>
      <c r="M42" s="32">
        <f t="shared" si="28"/>
        <v>0</v>
      </c>
      <c r="N42" s="32">
        <f t="shared" si="29"/>
        <v>0</v>
      </c>
      <c r="O42" s="32">
        <f t="shared" si="30"/>
        <v>0</v>
      </c>
      <c r="P42" s="32">
        <f t="shared" si="31"/>
        <v>0</v>
      </c>
      <c r="Q42" s="36">
        <f t="shared" si="32"/>
        <v>0</v>
      </c>
      <c r="R42" s="36">
        <f t="shared" si="33"/>
        <v>0</v>
      </c>
      <c r="S42" s="36">
        <f t="shared" si="34"/>
        <v>0</v>
      </c>
      <c r="T42" s="29">
        <f t="shared" si="35"/>
        <v>0</v>
      </c>
      <c r="U42" s="29">
        <f t="shared" si="36"/>
        <v>0</v>
      </c>
      <c r="V42" s="29">
        <f t="shared" si="37"/>
        <v>0</v>
      </c>
      <c r="W42" s="29">
        <f t="shared" si="38"/>
        <v>0</v>
      </c>
      <c r="X42" s="29">
        <f t="shared" si="39"/>
        <v>0</v>
      </c>
      <c r="Y42" s="29">
        <f t="shared" si="40"/>
        <v>0</v>
      </c>
      <c r="Z42" s="16"/>
      <c r="AA42" s="44" t="s">
        <v>151</v>
      </c>
      <c r="AB42" s="45"/>
      <c r="AC42" s="32">
        <f t="shared" si="47"/>
        <v>0</v>
      </c>
      <c r="AD42" s="32">
        <f t="shared" si="47"/>
        <v>0</v>
      </c>
      <c r="AE42" s="32">
        <f t="shared" si="48"/>
        <v>0</v>
      </c>
      <c r="AF42" s="32">
        <f t="shared" si="48"/>
        <v>0</v>
      </c>
      <c r="AG42" s="79" t="s">
        <v>405</v>
      </c>
      <c r="AH42" s="80"/>
      <c r="AI42" s="65">
        <f t="shared" si="49"/>
        <v>0</v>
      </c>
      <c r="AJ42" s="65">
        <f t="shared" si="49"/>
        <v>0</v>
      </c>
      <c r="AK42" s="65">
        <f t="shared" si="50"/>
        <v>0</v>
      </c>
      <c r="AL42" s="65">
        <f t="shared" si="50"/>
        <v>0</v>
      </c>
    </row>
    <row r="43" spans="1:38" ht="15.75">
      <c r="A43" s="23"/>
      <c r="B43" s="24" t="s">
        <v>365</v>
      </c>
      <c r="C43" s="25"/>
      <c r="D43" s="25"/>
      <c r="E43" s="25"/>
      <c r="F43" s="25"/>
      <c r="G43" s="26">
        <f t="shared" si="41"/>
        <v>0</v>
      </c>
      <c r="H43" s="26">
        <f t="shared" si="42"/>
        <v>0</v>
      </c>
      <c r="I43" s="32">
        <f t="shared" si="46"/>
        <v>0</v>
      </c>
      <c r="J43" s="32">
        <f t="shared" si="45"/>
        <v>0</v>
      </c>
      <c r="K43" s="32">
        <f t="shared" si="26"/>
        <v>0</v>
      </c>
      <c r="L43" s="32">
        <f t="shared" si="27"/>
        <v>0</v>
      </c>
      <c r="M43" s="32">
        <f t="shared" si="28"/>
        <v>0</v>
      </c>
      <c r="N43" s="32">
        <f t="shared" si="29"/>
        <v>0</v>
      </c>
      <c r="O43" s="32">
        <f t="shared" si="30"/>
        <v>0</v>
      </c>
      <c r="P43" s="32">
        <f t="shared" si="31"/>
        <v>0</v>
      </c>
      <c r="Q43" s="36">
        <f t="shared" si="32"/>
        <v>0</v>
      </c>
      <c r="R43" s="36">
        <f t="shared" si="33"/>
        <v>0</v>
      </c>
      <c r="S43" s="36">
        <f t="shared" si="34"/>
        <v>0</v>
      </c>
      <c r="T43" s="29">
        <f t="shared" si="35"/>
        <v>0</v>
      </c>
      <c r="U43" s="29">
        <f t="shared" si="36"/>
        <v>0</v>
      </c>
      <c r="V43" s="29">
        <f t="shared" si="37"/>
        <v>0</v>
      </c>
      <c r="W43" s="29">
        <f t="shared" si="38"/>
        <v>0</v>
      </c>
      <c r="X43" s="29">
        <f t="shared" si="39"/>
        <v>0</v>
      </c>
      <c r="Y43" s="29">
        <f t="shared" si="40"/>
        <v>0</v>
      </c>
      <c r="Z43" s="16"/>
      <c r="AA43" s="44" t="s">
        <v>286</v>
      </c>
      <c r="AB43" s="45"/>
      <c r="AC43" s="32">
        <f t="shared" si="47"/>
        <v>0</v>
      </c>
      <c r="AD43" s="32">
        <f t="shared" si="47"/>
        <v>0</v>
      </c>
      <c r="AE43" s="32">
        <f t="shared" si="48"/>
        <v>0</v>
      </c>
      <c r="AF43" s="32">
        <f t="shared" si="48"/>
        <v>0</v>
      </c>
      <c r="AG43" s="79" t="s">
        <v>41</v>
      </c>
      <c r="AH43" s="80"/>
      <c r="AI43" s="65">
        <f t="shared" si="49"/>
        <v>0</v>
      </c>
      <c r="AJ43" s="65">
        <f t="shared" si="49"/>
        <v>0</v>
      </c>
      <c r="AK43" s="65">
        <f t="shared" si="50"/>
        <v>0</v>
      </c>
      <c r="AL43" s="65">
        <f t="shared" si="50"/>
        <v>0</v>
      </c>
    </row>
    <row r="44" spans="1:38" ht="15.75">
      <c r="A44" s="23"/>
      <c r="B44" s="24" t="s">
        <v>318</v>
      </c>
      <c r="C44" s="25"/>
      <c r="D44" s="25"/>
      <c r="E44" s="25"/>
      <c r="F44" s="25"/>
      <c r="G44" s="26">
        <f t="shared" si="41"/>
        <v>0</v>
      </c>
      <c r="H44" s="26">
        <f t="shared" si="42"/>
        <v>0</v>
      </c>
      <c r="I44" s="32">
        <f t="shared" si="46"/>
        <v>0</v>
      </c>
      <c r="J44" s="32">
        <f t="shared" si="45"/>
        <v>0</v>
      </c>
      <c r="K44" s="32">
        <f t="shared" si="26"/>
        <v>0</v>
      </c>
      <c r="L44" s="32">
        <f t="shared" si="27"/>
        <v>0</v>
      </c>
      <c r="M44" s="32">
        <f t="shared" si="28"/>
        <v>0</v>
      </c>
      <c r="N44" s="32">
        <f t="shared" si="29"/>
        <v>0</v>
      </c>
      <c r="O44" s="32">
        <f t="shared" si="30"/>
        <v>0</v>
      </c>
      <c r="P44" s="32">
        <f t="shared" si="31"/>
        <v>0</v>
      </c>
      <c r="Q44" s="36">
        <f t="shared" si="32"/>
        <v>0</v>
      </c>
      <c r="R44" s="36">
        <f t="shared" si="33"/>
        <v>0</v>
      </c>
      <c r="S44" s="36">
        <f t="shared" si="34"/>
        <v>0</v>
      </c>
      <c r="T44" s="29">
        <f t="shared" si="35"/>
        <v>0</v>
      </c>
      <c r="U44" s="29">
        <f t="shared" si="36"/>
        <v>0</v>
      </c>
      <c r="V44" s="29">
        <f t="shared" si="37"/>
        <v>0</v>
      </c>
      <c r="W44" s="29">
        <f t="shared" si="38"/>
        <v>0</v>
      </c>
      <c r="X44" s="29">
        <f t="shared" si="39"/>
        <v>0</v>
      </c>
      <c r="Y44" s="29">
        <f t="shared" si="40"/>
        <v>0</v>
      </c>
      <c r="Z44" s="16"/>
      <c r="AA44" s="81" t="s">
        <v>82</v>
      </c>
      <c r="AB44" s="41"/>
      <c r="AC44" s="58">
        <f>SUM(AC39:AC43)</f>
        <v>0</v>
      </c>
      <c r="AD44" s="58">
        <f>SUM(AD39:AD43)</f>
        <v>0</v>
      </c>
      <c r="AE44" s="58">
        <f>SUM(AE39:AE43)</f>
        <v>0</v>
      </c>
      <c r="AF44" s="58">
        <f>SUM(AF39:AF43)</f>
        <v>0</v>
      </c>
      <c r="AG44" s="79" t="s">
        <v>324</v>
      </c>
      <c r="AH44" s="82"/>
      <c r="AI44" s="65">
        <f t="shared" si="49"/>
        <v>0</v>
      </c>
      <c r="AJ44" s="65">
        <f t="shared" si="49"/>
        <v>0</v>
      </c>
      <c r="AK44" s="65">
        <f t="shared" si="50"/>
        <v>0</v>
      </c>
      <c r="AL44" s="65">
        <f t="shared" si="50"/>
        <v>0</v>
      </c>
    </row>
    <row r="45" spans="1:38" ht="15.75">
      <c r="A45" s="23"/>
      <c r="B45" s="24" t="s">
        <v>180</v>
      </c>
      <c r="C45" s="25"/>
      <c r="D45" s="25"/>
      <c r="E45" s="25"/>
      <c r="F45" s="25"/>
      <c r="G45" s="26">
        <f t="shared" si="41"/>
        <v>0</v>
      </c>
      <c r="H45" s="26">
        <f t="shared" si="42"/>
        <v>0</v>
      </c>
      <c r="I45" s="32">
        <f t="shared" si="46"/>
        <v>0</v>
      </c>
      <c r="J45" s="32">
        <f t="shared" si="45"/>
        <v>0</v>
      </c>
      <c r="K45" s="32">
        <f t="shared" si="26"/>
        <v>0</v>
      </c>
      <c r="L45" s="32">
        <f t="shared" si="27"/>
        <v>0</v>
      </c>
      <c r="M45" s="32">
        <f t="shared" si="28"/>
        <v>0</v>
      </c>
      <c r="N45" s="32">
        <f t="shared" si="29"/>
        <v>0</v>
      </c>
      <c r="O45" s="32">
        <f t="shared" si="30"/>
        <v>0</v>
      </c>
      <c r="P45" s="32">
        <f t="shared" si="31"/>
        <v>0</v>
      </c>
      <c r="Q45" s="36">
        <f t="shared" si="32"/>
        <v>0</v>
      </c>
      <c r="R45" s="36">
        <f t="shared" si="33"/>
        <v>0</v>
      </c>
      <c r="S45" s="36">
        <f t="shared" si="34"/>
        <v>0</v>
      </c>
      <c r="T45" s="29">
        <f t="shared" si="35"/>
        <v>0</v>
      </c>
      <c r="U45" s="29">
        <f t="shared" si="36"/>
        <v>0</v>
      </c>
      <c r="V45" s="29">
        <f t="shared" si="37"/>
        <v>0</v>
      </c>
      <c r="W45" s="29">
        <f t="shared" si="38"/>
        <v>0</v>
      </c>
      <c r="X45" s="29">
        <f t="shared" si="39"/>
        <v>0</v>
      </c>
      <c r="Y45" s="29">
        <f t="shared" si="40"/>
        <v>0</v>
      </c>
      <c r="Z45" s="16"/>
      <c r="AA45" s="81" t="s">
        <v>35</v>
      </c>
      <c r="AB45" s="41"/>
      <c r="AC45" s="58">
        <f>SUM(AI39:AI40)</f>
        <v>0</v>
      </c>
      <c r="AD45" s="58">
        <f>SUM(AJ39:AJ40)</f>
        <v>0</v>
      </c>
      <c r="AE45" s="58">
        <f>SUM(AK39:AK40)</f>
        <v>0</v>
      </c>
      <c r="AF45" s="58">
        <f>SUM(AL39:AL40)</f>
        <v>0</v>
      </c>
      <c r="AG45" s="79" t="s">
        <v>193</v>
      </c>
      <c r="AH45" s="80"/>
      <c r="AI45" s="65">
        <f t="shared" si="49"/>
        <v>0</v>
      </c>
      <c r="AJ45" s="65">
        <f t="shared" si="49"/>
        <v>0</v>
      </c>
      <c r="AK45" s="65">
        <f t="shared" si="50"/>
        <v>0</v>
      </c>
      <c r="AL45" s="65">
        <f t="shared" si="50"/>
        <v>0</v>
      </c>
    </row>
    <row r="46" spans="1:38" ht="15.75">
      <c r="A46" s="23"/>
      <c r="B46" s="24" t="s">
        <v>55</v>
      </c>
      <c r="C46" s="25"/>
      <c r="D46" s="25"/>
      <c r="E46" s="25"/>
      <c r="F46" s="25"/>
      <c r="G46" s="26">
        <f t="shared" si="41"/>
        <v>0</v>
      </c>
      <c r="H46" s="26">
        <f t="shared" si="42"/>
        <v>0</v>
      </c>
      <c r="I46" s="32">
        <f>C46*2</f>
        <v>0</v>
      </c>
      <c r="J46" s="32">
        <f t="shared" si="45"/>
        <v>0</v>
      </c>
      <c r="K46" s="32">
        <f t="shared" si="26"/>
        <v>0</v>
      </c>
      <c r="L46" s="32">
        <f t="shared" si="27"/>
        <v>0</v>
      </c>
      <c r="M46" s="32">
        <f t="shared" si="28"/>
        <v>0</v>
      </c>
      <c r="N46" s="32">
        <f t="shared" si="29"/>
        <v>0</v>
      </c>
      <c r="O46" s="32">
        <f t="shared" si="30"/>
        <v>0</v>
      </c>
      <c r="P46" s="32">
        <f t="shared" si="31"/>
        <v>0</v>
      </c>
      <c r="Q46" s="36">
        <f t="shared" si="32"/>
        <v>0</v>
      </c>
      <c r="R46" s="36">
        <f t="shared" si="33"/>
        <v>0</v>
      </c>
      <c r="S46" s="36">
        <f t="shared" si="34"/>
        <v>0</v>
      </c>
      <c r="T46" s="29">
        <f t="shared" si="35"/>
        <v>0</v>
      </c>
      <c r="U46" s="29">
        <f t="shared" si="36"/>
        <v>0</v>
      </c>
      <c r="V46" s="29">
        <f t="shared" si="37"/>
        <v>0</v>
      </c>
      <c r="W46" s="29">
        <f t="shared" si="38"/>
        <v>0</v>
      </c>
      <c r="X46" s="29">
        <f t="shared" si="39"/>
        <v>0</v>
      </c>
      <c r="Y46" s="29">
        <f t="shared" si="40"/>
        <v>0</v>
      </c>
      <c r="Z46" s="11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</row>
    <row r="47" spans="1:26" ht="15.75">
      <c r="A47" s="56"/>
      <c r="B47" s="83" t="s">
        <v>166</v>
      </c>
      <c r="C47" s="57">
        <f aca="true" t="shared" si="51" ref="C47:Y47">SUM(C26:C46)</f>
        <v>0</v>
      </c>
      <c r="D47" s="57">
        <f t="shared" si="51"/>
        <v>0</v>
      </c>
      <c r="E47" s="57">
        <f t="shared" si="51"/>
        <v>0</v>
      </c>
      <c r="F47" s="57">
        <f t="shared" si="51"/>
        <v>0</v>
      </c>
      <c r="G47" s="57">
        <f t="shared" si="51"/>
        <v>0</v>
      </c>
      <c r="H47" s="57">
        <f t="shared" si="51"/>
        <v>0</v>
      </c>
      <c r="I47" s="58">
        <f t="shared" si="51"/>
        <v>0</v>
      </c>
      <c r="J47" s="58">
        <f t="shared" si="51"/>
        <v>0</v>
      </c>
      <c r="K47" s="65">
        <f t="shared" si="51"/>
        <v>0</v>
      </c>
      <c r="L47" s="65">
        <f t="shared" si="51"/>
        <v>0</v>
      </c>
      <c r="M47" s="58">
        <f t="shared" si="51"/>
        <v>0</v>
      </c>
      <c r="N47" s="58">
        <f t="shared" si="51"/>
        <v>0</v>
      </c>
      <c r="O47" s="58">
        <f t="shared" si="51"/>
        <v>0</v>
      </c>
      <c r="P47" s="58">
        <f t="shared" si="51"/>
        <v>0</v>
      </c>
      <c r="Q47" s="58">
        <f t="shared" si="51"/>
        <v>0</v>
      </c>
      <c r="R47" s="58">
        <f t="shared" si="51"/>
        <v>0</v>
      </c>
      <c r="S47" s="58">
        <f t="shared" si="51"/>
        <v>0</v>
      </c>
      <c r="T47" s="58">
        <f t="shared" si="51"/>
        <v>0</v>
      </c>
      <c r="U47" s="58">
        <f t="shared" si="51"/>
        <v>0</v>
      </c>
      <c r="V47" s="58">
        <f t="shared" si="51"/>
        <v>0</v>
      </c>
      <c r="W47" s="58">
        <f t="shared" si="51"/>
        <v>0</v>
      </c>
      <c r="X47" s="58">
        <f t="shared" si="51"/>
        <v>0</v>
      </c>
      <c r="Y47" s="58">
        <f t="shared" si="51"/>
        <v>0</v>
      </c>
      <c r="Z47" s="11"/>
    </row>
    <row r="48" spans="1:25" ht="25.5">
      <c r="A48" s="84">
        <v>4</v>
      </c>
      <c r="B48" s="33" t="s">
        <v>143</v>
      </c>
      <c r="C48" s="68"/>
      <c r="D48" s="68"/>
      <c r="E48" s="68"/>
      <c r="F48" s="68"/>
      <c r="G48" s="35">
        <f aca="true" t="shared" si="52" ref="G48:H50">SUM(E48,C48)</f>
        <v>0</v>
      </c>
      <c r="H48" s="35">
        <f t="shared" si="52"/>
        <v>0</v>
      </c>
      <c r="I48" s="32">
        <f>C48</f>
        <v>0</v>
      </c>
      <c r="J48" s="32">
        <f>E48</f>
        <v>0</v>
      </c>
      <c r="K48" s="32">
        <f>I48-D48</f>
        <v>0</v>
      </c>
      <c r="L48" s="32">
        <f>J48-F48</f>
        <v>0</v>
      </c>
      <c r="M48" s="32">
        <f>IF((I48&gt;=D48),K48,$O$4)</f>
        <v>0</v>
      </c>
      <c r="N48" s="32">
        <f>IF((J48&gt;=F48),L48,$O$4)</f>
        <v>0</v>
      </c>
      <c r="O48" s="32">
        <f>IF((D48&gt;=I48),-K48,$M$4)</f>
        <v>0</v>
      </c>
      <c r="P48" s="32">
        <f>IF((F48&gt;=J48),-L48,$M$4)</f>
        <v>0</v>
      </c>
      <c r="Q48" s="36">
        <f>SUM(I48:J48)</f>
        <v>0</v>
      </c>
      <c r="R48" s="36">
        <f>SUM(M48:N48)</f>
        <v>0</v>
      </c>
      <c r="S48" s="36">
        <f>SUM(O48:P48)</f>
        <v>0</v>
      </c>
      <c r="T48" s="85">
        <f>C48</f>
        <v>0</v>
      </c>
      <c r="U48" s="85">
        <f>E48</f>
        <v>0</v>
      </c>
      <c r="V48" s="86">
        <f aca="true" t="shared" si="53" ref="V48:Y49">SUM(M48)</f>
        <v>0</v>
      </c>
      <c r="W48" s="86">
        <f t="shared" si="53"/>
        <v>0</v>
      </c>
      <c r="X48" s="87">
        <f t="shared" si="53"/>
        <v>0</v>
      </c>
      <c r="Y48" s="88">
        <f t="shared" si="53"/>
        <v>0</v>
      </c>
    </row>
    <row r="49" spans="1:27" ht="25.5">
      <c r="A49" s="23"/>
      <c r="B49" s="33" t="s">
        <v>397</v>
      </c>
      <c r="C49" s="68"/>
      <c r="D49" s="68"/>
      <c r="E49" s="68"/>
      <c r="F49" s="68"/>
      <c r="G49" s="35">
        <f t="shared" si="52"/>
        <v>0</v>
      </c>
      <c r="H49" s="35">
        <f t="shared" si="52"/>
        <v>0</v>
      </c>
      <c r="I49" s="32">
        <f>C49</f>
        <v>0</v>
      </c>
      <c r="J49" s="32">
        <f>E49</f>
        <v>0</v>
      </c>
      <c r="K49" s="32">
        <f>I49-D49</f>
        <v>0</v>
      </c>
      <c r="L49" s="32">
        <f>J49-F49</f>
        <v>0</v>
      </c>
      <c r="M49" s="32">
        <f>IF((I49&gt;=D49),K49,$O$4)</f>
        <v>0</v>
      </c>
      <c r="N49" s="32">
        <f>IF((J49&gt;=F49),L49,$O$4)</f>
        <v>0</v>
      </c>
      <c r="O49" s="32">
        <f>IF((D49&gt;=I49),-K49,$M$4)</f>
        <v>0</v>
      </c>
      <c r="P49" s="32">
        <f>IF((F49&gt;=J49),-L49,$M$4)</f>
        <v>0</v>
      </c>
      <c r="Q49" s="36">
        <f>SUM(I49:J49)</f>
        <v>0</v>
      </c>
      <c r="R49" s="36">
        <f>SUM(M49:N49)</f>
        <v>0</v>
      </c>
      <c r="S49" s="36">
        <f>SUM(O49:P49)</f>
        <v>0</v>
      </c>
      <c r="T49" s="85">
        <f>C49</f>
        <v>0</v>
      </c>
      <c r="U49" s="85">
        <f>E49</f>
        <v>0</v>
      </c>
      <c r="V49" s="86">
        <f t="shared" si="53"/>
        <v>0</v>
      </c>
      <c r="W49" s="86">
        <f t="shared" si="53"/>
        <v>0</v>
      </c>
      <c r="X49" s="87">
        <f t="shared" si="53"/>
        <v>0</v>
      </c>
      <c r="Y49" s="88">
        <f t="shared" si="53"/>
        <v>0</v>
      </c>
      <c r="AA49" s="89" t="s">
        <v>41</v>
      </c>
    </row>
    <row r="50" spans="1:27" ht="15.75">
      <c r="A50" s="56"/>
      <c r="B50" s="48" t="s">
        <v>341</v>
      </c>
      <c r="C50" s="57">
        <f>SUM(C48:C49)</f>
        <v>0</v>
      </c>
      <c r="D50" s="57">
        <f>SUM(D48:D49)</f>
        <v>0</v>
      </c>
      <c r="E50" s="57">
        <f>SUM(E48:E49)</f>
        <v>0</v>
      </c>
      <c r="F50" s="57">
        <f>SUM(F48:F49)</f>
        <v>0</v>
      </c>
      <c r="G50" s="35">
        <f t="shared" si="52"/>
        <v>0</v>
      </c>
      <c r="H50" s="35">
        <f t="shared" si="52"/>
        <v>0</v>
      </c>
      <c r="I50" s="51">
        <f aca="true" t="shared" si="54" ref="I50:Y50">SUM(I48,I49)</f>
        <v>0</v>
      </c>
      <c r="J50" s="51">
        <f t="shared" si="54"/>
        <v>0</v>
      </c>
      <c r="K50" s="36">
        <f t="shared" si="54"/>
        <v>0</v>
      </c>
      <c r="L50" s="36">
        <f t="shared" si="54"/>
        <v>0</v>
      </c>
      <c r="M50" s="51">
        <f t="shared" si="54"/>
        <v>0</v>
      </c>
      <c r="N50" s="51">
        <f t="shared" si="54"/>
        <v>0</v>
      </c>
      <c r="O50" s="51">
        <f t="shared" si="54"/>
        <v>0</v>
      </c>
      <c r="P50" s="51">
        <f t="shared" si="54"/>
        <v>0</v>
      </c>
      <c r="Q50" s="51">
        <f t="shared" si="54"/>
        <v>0</v>
      </c>
      <c r="R50" s="51">
        <f t="shared" si="54"/>
        <v>0</v>
      </c>
      <c r="S50" s="51">
        <f t="shared" si="54"/>
        <v>0</v>
      </c>
      <c r="T50" s="51">
        <f t="shared" si="54"/>
        <v>0</v>
      </c>
      <c r="U50" s="51">
        <f t="shared" si="54"/>
        <v>0</v>
      </c>
      <c r="V50" s="51">
        <f t="shared" si="54"/>
        <v>0</v>
      </c>
      <c r="W50" s="51">
        <f t="shared" si="54"/>
        <v>0</v>
      </c>
      <c r="X50" s="51">
        <f t="shared" si="54"/>
        <v>0</v>
      </c>
      <c r="Y50" s="51">
        <f t="shared" si="54"/>
        <v>0</v>
      </c>
      <c r="Z50" s="11"/>
      <c r="AA50" s="89" t="s">
        <v>324</v>
      </c>
    </row>
    <row r="51" spans="1:27" ht="25.5">
      <c r="A51" s="66">
        <v>5</v>
      </c>
      <c r="B51" s="33" t="s">
        <v>283</v>
      </c>
      <c r="C51" s="68"/>
      <c r="D51" s="68"/>
      <c r="E51" s="68"/>
      <c r="F51" s="68"/>
      <c r="G51" s="35">
        <f aca="true" t="shared" si="55" ref="G51:H55">SUM(C51,E51)</f>
        <v>0</v>
      </c>
      <c r="H51" s="35">
        <f t="shared" si="55"/>
        <v>0</v>
      </c>
      <c r="I51" s="32">
        <f>C51</f>
        <v>0</v>
      </c>
      <c r="J51" s="32">
        <f>E51</f>
        <v>0</v>
      </c>
      <c r="K51" s="32">
        <f>I51-D51</f>
        <v>0</v>
      </c>
      <c r="L51" s="32">
        <f>J51-F51</f>
        <v>0</v>
      </c>
      <c r="M51" s="32">
        <f>IF((I51&gt;=D51),K51,$O$4)</f>
        <v>0</v>
      </c>
      <c r="N51" s="32">
        <f>IF((J51&gt;=F51),L51,$O$4)</f>
        <v>0</v>
      </c>
      <c r="O51" s="32">
        <f>IF((D51&gt;=I51),-K51,$M$4)</f>
        <v>0</v>
      </c>
      <c r="P51" s="32">
        <f>IF((F51&gt;=J51),-L51,$M$4)</f>
        <v>0</v>
      </c>
      <c r="Q51" s="36">
        <f>SUM(I51:J51)</f>
        <v>0</v>
      </c>
      <c r="R51" s="36">
        <f>SUM(M51:N51)</f>
        <v>0</v>
      </c>
      <c r="S51" s="36">
        <f>SUM(O51:P51)</f>
        <v>0</v>
      </c>
      <c r="T51" s="85">
        <f>C51</f>
        <v>0</v>
      </c>
      <c r="U51" s="85">
        <f>E51</f>
        <v>0</v>
      </c>
      <c r="V51" s="86">
        <f aca="true" t="shared" si="56" ref="V51:Y55">SUM(M51)</f>
        <v>0</v>
      </c>
      <c r="W51" s="86">
        <f t="shared" si="56"/>
        <v>0</v>
      </c>
      <c r="X51" s="87">
        <f t="shared" si="56"/>
        <v>0</v>
      </c>
      <c r="Y51" s="87">
        <f t="shared" si="56"/>
        <v>0</v>
      </c>
      <c r="Z51" s="11"/>
      <c r="AA51" s="89" t="s">
        <v>220</v>
      </c>
    </row>
    <row r="52" spans="1:26" ht="25.5">
      <c r="A52" s="23"/>
      <c r="B52" s="33" t="s">
        <v>407</v>
      </c>
      <c r="C52" s="68"/>
      <c r="D52" s="68"/>
      <c r="E52" s="68"/>
      <c r="F52" s="68"/>
      <c r="G52" s="35">
        <f t="shared" si="55"/>
        <v>0</v>
      </c>
      <c r="H52" s="35">
        <f t="shared" si="55"/>
        <v>0</v>
      </c>
      <c r="I52" s="32">
        <f>C52</f>
        <v>0</v>
      </c>
      <c r="J52" s="32">
        <f>E52</f>
        <v>0</v>
      </c>
      <c r="K52" s="32">
        <f>I52-D52</f>
        <v>0</v>
      </c>
      <c r="L52" s="32">
        <f>J52-F52</f>
        <v>0</v>
      </c>
      <c r="M52" s="32">
        <f>IF((I52&gt;=D52),K52,$O$4)</f>
        <v>0</v>
      </c>
      <c r="N52" s="32">
        <f>IF((J52&gt;=F52),L52,$O$4)</f>
        <v>0</v>
      </c>
      <c r="O52" s="32">
        <f>IF((D52&gt;=I52),-K52,$M$4)</f>
        <v>0</v>
      </c>
      <c r="P52" s="32">
        <f>IF((F52&gt;=J52),-L52,$M$4)</f>
        <v>0</v>
      </c>
      <c r="Q52" s="36">
        <f>SUM(I52:J52)</f>
        <v>0</v>
      </c>
      <c r="R52" s="36">
        <f>SUM(M52:N52)</f>
        <v>0</v>
      </c>
      <c r="S52" s="36">
        <f>SUM(O52:P52)</f>
        <v>0</v>
      </c>
      <c r="T52" s="85">
        <f>C52</f>
        <v>0</v>
      </c>
      <c r="U52" s="85">
        <f>E52</f>
        <v>0</v>
      </c>
      <c r="V52" s="86">
        <f t="shared" si="56"/>
        <v>0</v>
      </c>
      <c r="W52" s="86">
        <f t="shared" si="56"/>
        <v>0</v>
      </c>
      <c r="X52" s="87">
        <f t="shared" si="56"/>
        <v>0</v>
      </c>
      <c r="Y52" s="87">
        <f t="shared" si="56"/>
        <v>0</v>
      </c>
      <c r="Z52" s="11"/>
    </row>
    <row r="53" spans="1:26" ht="25.5">
      <c r="A53" s="23"/>
      <c r="B53" s="33" t="s">
        <v>81</v>
      </c>
      <c r="C53" s="68"/>
      <c r="D53" s="68"/>
      <c r="E53" s="68"/>
      <c r="F53" s="68"/>
      <c r="G53" s="35">
        <f t="shared" si="55"/>
        <v>0</v>
      </c>
      <c r="H53" s="35">
        <f t="shared" si="55"/>
        <v>0</v>
      </c>
      <c r="I53" s="32">
        <f>C53</f>
        <v>0</v>
      </c>
      <c r="J53" s="32">
        <f>E53</f>
        <v>0</v>
      </c>
      <c r="K53" s="32">
        <f>I53-D53</f>
        <v>0</v>
      </c>
      <c r="L53" s="32">
        <f>J53-F53</f>
        <v>0</v>
      </c>
      <c r="M53" s="32">
        <f>IF((I53&gt;=D53),K53,$O$4)</f>
        <v>0</v>
      </c>
      <c r="N53" s="32">
        <f>IF((J53&gt;=F53),L53,$O$4)</f>
        <v>0</v>
      </c>
      <c r="O53" s="32">
        <f>IF((D53&gt;=I53),-K53,$M$4)</f>
        <v>0</v>
      </c>
      <c r="P53" s="32">
        <f>IF((F53&gt;=J53),-L53,$M$4)</f>
        <v>0</v>
      </c>
      <c r="Q53" s="36">
        <f>SUM(I53:J53)</f>
        <v>0</v>
      </c>
      <c r="R53" s="36">
        <f>SUM(M53:N53)</f>
        <v>0</v>
      </c>
      <c r="S53" s="36">
        <f>SUM(O53:P53)</f>
        <v>0</v>
      </c>
      <c r="T53" s="85">
        <f>C53</f>
        <v>0</v>
      </c>
      <c r="U53" s="85">
        <f>E53</f>
        <v>0</v>
      </c>
      <c r="V53" s="86">
        <f t="shared" si="56"/>
        <v>0</v>
      </c>
      <c r="W53" s="86">
        <f t="shared" si="56"/>
        <v>0</v>
      </c>
      <c r="X53" s="87">
        <f t="shared" si="56"/>
        <v>0</v>
      </c>
      <c r="Y53" s="87">
        <f t="shared" si="56"/>
        <v>0</v>
      </c>
      <c r="Z53" s="11"/>
    </row>
    <row r="54" spans="1:26" ht="25.5">
      <c r="A54" s="23"/>
      <c r="B54" s="33" t="s">
        <v>144</v>
      </c>
      <c r="C54" s="68"/>
      <c r="D54" s="68"/>
      <c r="E54" s="68"/>
      <c r="F54" s="68"/>
      <c r="G54" s="35">
        <f t="shared" si="55"/>
        <v>0</v>
      </c>
      <c r="H54" s="35">
        <f t="shared" si="55"/>
        <v>0</v>
      </c>
      <c r="I54" s="32">
        <f>C54</f>
        <v>0</v>
      </c>
      <c r="J54" s="32">
        <f>E54</f>
        <v>0</v>
      </c>
      <c r="K54" s="32">
        <f>I54-D54</f>
        <v>0</v>
      </c>
      <c r="L54" s="32">
        <f>J54-F54</f>
        <v>0</v>
      </c>
      <c r="M54" s="32">
        <f>IF((I54&gt;=D54),K54,$O$4)</f>
        <v>0</v>
      </c>
      <c r="N54" s="32">
        <f>IF((J54&gt;=F54),L54,$O$4)</f>
        <v>0</v>
      </c>
      <c r="O54" s="32">
        <f>IF((D54&gt;=I54),-K54,$M$4)</f>
        <v>0</v>
      </c>
      <c r="P54" s="32">
        <f>IF((F54&gt;=J54),-L54,$M$4)</f>
        <v>0</v>
      </c>
      <c r="Q54" s="36">
        <f>SUM(I54:J54)</f>
        <v>0</v>
      </c>
      <c r="R54" s="36">
        <f>SUM(M54:N54)</f>
        <v>0</v>
      </c>
      <c r="S54" s="36">
        <f>SUM(O54:P54)</f>
        <v>0</v>
      </c>
      <c r="T54" s="85">
        <f>C54</f>
        <v>0</v>
      </c>
      <c r="U54" s="85">
        <f>E54</f>
        <v>0</v>
      </c>
      <c r="V54" s="86">
        <f t="shared" si="56"/>
        <v>0</v>
      </c>
      <c r="W54" s="86">
        <f t="shared" si="56"/>
        <v>0</v>
      </c>
      <c r="X54" s="87">
        <f t="shared" si="56"/>
        <v>0</v>
      </c>
      <c r="Y54" s="87">
        <f t="shared" si="56"/>
        <v>0</v>
      </c>
      <c r="Z54" s="11"/>
    </row>
    <row r="55" spans="1:26" ht="25.5">
      <c r="A55" s="23"/>
      <c r="B55" s="33" t="s">
        <v>68</v>
      </c>
      <c r="C55" s="68"/>
      <c r="D55" s="68"/>
      <c r="E55" s="68"/>
      <c r="F55" s="68"/>
      <c r="G55" s="35">
        <f t="shared" si="55"/>
        <v>0</v>
      </c>
      <c r="H55" s="35">
        <f t="shared" si="55"/>
        <v>0</v>
      </c>
      <c r="I55" s="32">
        <f>C55</f>
        <v>0</v>
      </c>
      <c r="J55" s="32">
        <f>E55</f>
        <v>0</v>
      </c>
      <c r="K55" s="32">
        <f>I55-D55</f>
        <v>0</v>
      </c>
      <c r="L55" s="32">
        <f>J55-F55</f>
        <v>0</v>
      </c>
      <c r="M55" s="32">
        <f>IF((I55&gt;=D55),K55,$O$4)</f>
        <v>0</v>
      </c>
      <c r="N55" s="32">
        <f>IF((J55&gt;=F55),L55,$O$4)</f>
        <v>0</v>
      </c>
      <c r="O55" s="32">
        <f>IF((D55&gt;=I55),-K55,$M$4)</f>
        <v>0</v>
      </c>
      <c r="P55" s="32">
        <f>IF((F55&gt;=J55),-L55,$M$4)</f>
        <v>0</v>
      </c>
      <c r="Q55" s="36">
        <f>SUM(I55:J55)</f>
        <v>0</v>
      </c>
      <c r="R55" s="36">
        <f>SUM(M55:N55)</f>
        <v>0</v>
      </c>
      <c r="S55" s="36">
        <f>SUM(O55:P55)</f>
        <v>0</v>
      </c>
      <c r="T55" s="85">
        <f>C55</f>
        <v>0</v>
      </c>
      <c r="U55" s="85">
        <f>E55</f>
        <v>0</v>
      </c>
      <c r="V55" s="86">
        <f t="shared" si="56"/>
        <v>0</v>
      </c>
      <c r="W55" s="86">
        <f t="shared" si="56"/>
        <v>0</v>
      </c>
      <c r="X55" s="87">
        <f t="shared" si="56"/>
        <v>0</v>
      </c>
      <c r="Y55" s="87">
        <f t="shared" si="56"/>
        <v>0</v>
      </c>
      <c r="Z55" s="11"/>
    </row>
    <row r="56" spans="1:26" ht="15.75">
      <c r="A56" s="56"/>
      <c r="B56" s="83" t="s">
        <v>390</v>
      </c>
      <c r="C56" s="57">
        <f aca="true" t="shared" si="57" ref="C56:Y56">SUM(C51:C55)</f>
        <v>0</v>
      </c>
      <c r="D56" s="57">
        <f t="shared" si="57"/>
        <v>0</v>
      </c>
      <c r="E56" s="57">
        <f t="shared" si="57"/>
        <v>0</v>
      </c>
      <c r="F56" s="57">
        <f t="shared" si="57"/>
        <v>0</v>
      </c>
      <c r="G56" s="57">
        <f t="shared" si="57"/>
        <v>0</v>
      </c>
      <c r="H56" s="57">
        <f t="shared" si="57"/>
        <v>0</v>
      </c>
      <c r="I56" s="58">
        <f t="shared" si="57"/>
        <v>0</v>
      </c>
      <c r="J56" s="58">
        <f t="shared" si="57"/>
        <v>0</v>
      </c>
      <c r="K56" s="65">
        <f t="shared" si="57"/>
        <v>0</v>
      </c>
      <c r="L56" s="65">
        <f t="shared" si="57"/>
        <v>0</v>
      </c>
      <c r="M56" s="58">
        <f t="shared" si="57"/>
        <v>0</v>
      </c>
      <c r="N56" s="58">
        <f t="shared" si="57"/>
        <v>0</v>
      </c>
      <c r="O56" s="58">
        <f t="shared" si="57"/>
        <v>0</v>
      </c>
      <c r="P56" s="58">
        <f t="shared" si="57"/>
        <v>0</v>
      </c>
      <c r="Q56" s="58">
        <f t="shared" si="57"/>
        <v>0</v>
      </c>
      <c r="R56" s="58">
        <f t="shared" si="57"/>
        <v>0</v>
      </c>
      <c r="S56" s="58">
        <f t="shared" si="57"/>
        <v>0</v>
      </c>
      <c r="T56" s="58">
        <f t="shared" si="57"/>
        <v>0</v>
      </c>
      <c r="U56" s="58">
        <f t="shared" si="57"/>
        <v>0</v>
      </c>
      <c r="V56" s="58">
        <f t="shared" si="57"/>
        <v>0</v>
      </c>
      <c r="W56" s="58">
        <f t="shared" si="57"/>
        <v>0</v>
      </c>
      <c r="X56" s="58">
        <f t="shared" si="57"/>
        <v>0</v>
      </c>
      <c r="Y56" s="58">
        <f t="shared" si="57"/>
        <v>0</v>
      </c>
      <c r="Z56" s="11"/>
    </row>
    <row r="57" spans="1:26" ht="15.75">
      <c r="A57" s="90"/>
      <c r="B57" s="91" t="s">
        <v>150</v>
      </c>
      <c r="C57" s="63">
        <f aca="true" t="shared" si="58" ref="C57:Y57">SUM(C56,C50,C47)</f>
        <v>0</v>
      </c>
      <c r="D57" s="63">
        <f t="shared" si="58"/>
        <v>0</v>
      </c>
      <c r="E57" s="63">
        <f t="shared" si="58"/>
        <v>0</v>
      </c>
      <c r="F57" s="63">
        <f t="shared" si="58"/>
        <v>0</v>
      </c>
      <c r="G57" s="63">
        <f t="shared" si="58"/>
        <v>0</v>
      </c>
      <c r="H57" s="63">
        <f t="shared" si="58"/>
        <v>0</v>
      </c>
      <c r="I57" s="92">
        <f t="shared" si="58"/>
        <v>0</v>
      </c>
      <c r="J57" s="92">
        <f t="shared" si="58"/>
        <v>0</v>
      </c>
      <c r="K57" s="93">
        <f t="shared" si="58"/>
        <v>0</v>
      </c>
      <c r="L57" s="93">
        <f t="shared" si="58"/>
        <v>0</v>
      </c>
      <c r="M57" s="92">
        <f t="shared" si="58"/>
        <v>0</v>
      </c>
      <c r="N57" s="92">
        <f t="shared" si="58"/>
        <v>0</v>
      </c>
      <c r="O57" s="92">
        <f t="shared" si="58"/>
        <v>0</v>
      </c>
      <c r="P57" s="92">
        <f t="shared" si="58"/>
        <v>0</v>
      </c>
      <c r="Q57" s="92">
        <f t="shared" si="58"/>
        <v>0</v>
      </c>
      <c r="R57" s="92">
        <f t="shared" si="58"/>
        <v>0</v>
      </c>
      <c r="S57" s="92">
        <f t="shared" si="58"/>
        <v>0</v>
      </c>
      <c r="T57" s="92">
        <f t="shared" si="58"/>
        <v>0</v>
      </c>
      <c r="U57" s="92">
        <f t="shared" si="58"/>
        <v>0</v>
      </c>
      <c r="V57" s="92">
        <f t="shared" si="58"/>
        <v>0</v>
      </c>
      <c r="W57" s="92">
        <f t="shared" si="58"/>
        <v>0</v>
      </c>
      <c r="X57" s="92">
        <f t="shared" si="58"/>
        <v>0</v>
      </c>
      <c r="Y57" s="92">
        <f t="shared" si="58"/>
        <v>0</v>
      </c>
      <c r="Z57" s="11"/>
    </row>
    <row r="58" spans="1:26" ht="15.75">
      <c r="A58" s="94">
        <v>6</v>
      </c>
      <c r="B58" s="95" t="s">
        <v>385</v>
      </c>
      <c r="C58" s="68"/>
      <c r="D58" s="68"/>
      <c r="E58" s="68"/>
      <c r="F58" s="68"/>
      <c r="G58" s="35">
        <f aca="true" t="shared" si="59" ref="G58:H62">SUM(C58,E58)</f>
        <v>0</v>
      </c>
      <c r="H58" s="35">
        <f t="shared" si="59"/>
        <v>0</v>
      </c>
      <c r="I58" s="32">
        <f>C58</f>
        <v>0</v>
      </c>
      <c r="J58" s="32">
        <f>E58</f>
        <v>0</v>
      </c>
      <c r="K58" s="32">
        <f>I58-D58</f>
        <v>0</v>
      </c>
      <c r="L58" s="32">
        <f>J58-F58</f>
        <v>0</v>
      </c>
      <c r="M58" s="32">
        <f>IF((I58&gt;=D58),K58,$O$4)</f>
        <v>0</v>
      </c>
      <c r="N58" s="32">
        <f>IF((J58&gt;=F58),L58,$O$4)</f>
        <v>0</v>
      </c>
      <c r="O58" s="32">
        <f>IF((D58&gt;=I58),-K58,$M$4)</f>
        <v>0</v>
      </c>
      <c r="P58" s="32">
        <f>IF((F58&gt;=J58),-L58,$M$4)</f>
        <v>0</v>
      </c>
      <c r="Q58" s="36">
        <f>SUM(I58:J58)</f>
        <v>0</v>
      </c>
      <c r="R58" s="36">
        <f>SUM(M58:N58)</f>
        <v>0</v>
      </c>
      <c r="S58" s="36">
        <f>SUM(O58:P58)</f>
        <v>0</v>
      </c>
      <c r="T58" s="85">
        <f>C58</f>
        <v>0</v>
      </c>
      <c r="U58" s="85">
        <f>E58</f>
        <v>0</v>
      </c>
      <c r="V58" s="86">
        <f aca="true" t="shared" si="60" ref="V58:Y62">SUM(M58)</f>
        <v>0</v>
      </c>
      <c r="W58" s="86">
        <f t="shared" si="60"/>
        <v>0</v>
      </c>
      <c r="X58" s="87">
        <f t="shared" si="60"/>
        <v>0</v>
      </c>
      <c r="Y58" s="87">
        <f t="shared" si="60"/>
        <v>0</v>
      </c>
      <c r="Z58" s="11"/>
    </row>
    <row r="59" spans="1:26" ht="15.75">
      <c r="A59" s="94">
        <v>7</v>
      </c>
      <c r="B59" s="95" t="s">
        <v>405</v>
      </c>
      <c r="C59" s="68"/>
      <c r="D59" s="68"/>
      <c r="E59" s="68"/>
      <c r="F59" s="68"/>
      <c r="G59" s="35">
        <f t="shared" si="59"/>
        <v>0</v>
      </c>
      <c r="H59" s="35">
        <f t="shared" si="59"/>
        <v>0</v>
      </c>
      <c r="I59" s="32">
        <f>C59</f>
        <v>0</v>
      </c>
      <c r="J59" s="32">
        <f>E59</f>
        <v>0</v>
      </c>
      <c r="K59" s="32">
        <f>I59-D59</f>
        <v>0</v>
      </c>
      <c r="L59" s="32">
        <f>J59-F59</f>
        <v>0</v>
      </c>
      <c r="M59" s="32">
        <f>IF((I59&gt;=D59),K59,$O$4)</f>
        <v>0</v>
      </c>
      <c r="N59" s="32">
        <f>IF((J59&gt;=F59),L59,$O$4)</f>
        <v>0</v>
      </c>
      <c r="O59" s="32">
        <f>IF((D59&gt;=I59),-K59,$M$4)</f>
        <v>0</v>
      </c>
      <c r="P59" s="32">
        <f>IF((F59&gt;=J59),-L59,$M$4)</f>
        <v>0</v>
      </c>
      <c r="Q59" s="36">
        <f>SUM(I59:J59)</f>
        <v>0</v>
      </c>
      <c r="R59" s="36">
        <f>SUM(M59:N59)</f>
        <v>0</v>
      </c>
      <c r="S59" s="36">
        <f>SUM(O59:P59)</f>
        <v>0</v>
      </c>
      <c r="T59" s="85">
        <f>C59</f>
        <v>0</v>
      </c>
      <c r="U59" s="85">
        <f>E59</f>
        <v>0</v>
      </c>
      <c r="V59" s="86">
        <f t="shared" si="60"/>
        <v>0</v>
      </c>
      <c r="W59" s="86">
        <f t="shared" si="60"/>
        <v>0</v>
      </c>
      <c r="X59" s="87">
        <f t="shared" si="60"/>
        <v>0</v>
      </c>
      <c r="Y59" s="87">
        <f t="shared" si="60"/>
        <v>0</v>
      </c>
      <c r="Z59" s="11"/>
    </row>
    <row r="60" spans="1:26" ht="15.75" customHeight="1">
      <c r="A60" s="94">
        <v>8</v>
      </c>
      <c r="B60" s="95" t="s">
        <v>41</v>
      </c>
      <c r="C60" s="68"/>
      <c r="D60" s="68"/>
      <c r="E60" s="68"/>
      <c r="F60" s="68"/>
      <c r="G60" s="35">
        <f t="shared" si="59"/>
        <v>0</v>
      </c>
      <c r="H60" s="35">
        <f t="shared" si="59"/>
        <v>0</v>
      </c>
      <c r="I60" s="32">
        <f>C60</f>
        <v>0</v>
      </c>
      <c r="J60" s="32">
        <f>E60</f>
        <v>0</v>
      </c>
      <c r="K60" s="32">
        <f>I60-D60</f>
        <v>0</v>
      </c>
      <c r="L60" s="32">
        <f>J60-F60</f>
        <v>0</v>
      </c>
      <c r="M60" s="32">
        <f>IF((I60&gt;=D60),K60,$O$4)</f>
        <v>0</v>
      </c>
      <c r="N60" s="32">
        <f>IF((J60&gt;=F60),L60,$O$4)</f>
        <v>0</v>
      </c>
      <c r="O60" s="32">
        <f>IF((D60&gt;=I60),-K60,$M$4)</f>
        <v>0</v>
      </c>
      <c r="P60" s="32">
        <f>IF((F60&gt;=J60),-L60,$M$4)</f>
        <v>0</v>
      </c>
      <c r="Q60" s="36">
        <f>SUM(I60:J60)</f>
        <v>0</v>
      </c>
      <c r="R60" s="36">
        <f>SUM(M60:N60)</f>
        <v>0</v>
      </c>
      <c r="S60" s="36">
        <f>SUM(O60:P60)</f>
        <v>0</v>
      </c>
      <c r="T60" s="85">
        <f>C60</f>
        <v>0</v>
      </c>
      <c r="U60" s="85">
        <f>E60</f>
        <v>0</v>
      </c>
      <c r="V60" s="86">
        <f t="shared" si="60"/>
        <v>0</v>
      </c>
      <c r="W60" s="86">
        <f t="shared" si="60"/>
        <v>0</v>
      </c>
      <c r="X60" s="87">
        <f t="shared" si="60"/>
        <v>0</v>
      </c>
      <c r="Y60" s="87">
        <f t="shared" si="60"/>
        <v>0</v>
      </c>
      <c r="Z60" s="11"/>
    </row>
    <row r="61" spans="1:26" ht="15.75" customHeight="1">
      <c r="A61" s="94">
        <v>9</v>
      </c>
      <c r="B61" s="95" t="s">
        <v>324</v>
      </c>
      <c r="C61" s="68"/>
      <c r="D61" s="68"/>
      <c r="E61" s="68"/>
      <c r="F61" s="68"/>
      <c r="G61" s="35">
        <f t="shared" si="59"/>
        <v>0</v>
      </c>
      <c r="H61" s="35">
        <f t="shared" si="59"/>
        <v>0</v>
      </c>
      <c r="I61" s="32">
        <f>C61</f>
        <v>0</v>
      </c>
      <c r="J61" s="32">
        <f>E61</f>
        <v>0</v>
      </c>
      <c r="K61" s="32">
        <f>I61-D61</f>
        <v>0</v>
      </c>
      <c r="L61" s="32">
        <f>J61-F61</f>
        <v>0</v>
      </c>
      <c r="M61" s="32">
        <f>IF((I61&gt;=D61),K61,$O$4)</f>
        <v>0</v>
      </c>
      <c r="N61" s="32">
        <f>IF((J61&gt;=F61),L61,$O$4)</f>
        <v>0</v>
      </c>
      <c r="O61" s="32">
        <f>IF((D61&gt;=I61),-K61,$M$4)</f>
        <v>0</v>
      </c>
      <c r="P61" s="32">
        <f>IF((F61&gt;=J61),-L61,$M$4)</f>
        <v>0</v>
      </c>
      <c r="Q61" s="36">
        <f>SUM(I61:J61)</f>
        <v>0</v>
      </c>
      <c r="R61" s="36">
        <f>SUM(M61:N61)</f>
        <v>0</v>
      </c>
      <c r="S61" s="36">
        <f>SUM(O61:P61)</f>
        <v>0</v>
      </c>
      <c r="T61" s="85">
        <f>C61</f>
        <v>0</v>
      </c>
      <c r="U61" s="85">
        <f>E61</f>
        <v>0</v>
      </c>
      <c r="V61" s="86">
        <f t="shared" si="60"/>
        <v>0</v>
      </c>
      <c r="W61" s="86">
        <f t="shared" si="60"/>
        <v>0</v>
      </c>
      <c r="X61" s="87">
        <f t="shared" si="60"/>
        <v>0</v>
      </c>
      <c r="Y61" s="87">
        <f t="shared" si="60"/>
        <v>0</v>
      </c>
      <c r="Z61" s="11"/>
    </row>
    <row r="62" spans="1:26" ht="15.75">
      <c r="A62" s="96">
        <v>10</v>
      </c>
      <c r="B62" s="95" t="s">
        <v>193</v>
      </c>
      <c r="C62" s="68"/>
      <c r="D62" s="68"/>
      <c r="E62" s="68"/>
      <c r="F62" s="68"/>
      <c r="G62" s="35">
        <f t="shared" si="59"/>
        <v>0</v>
      </c>
      <c r="H62" s="35">
        <f t="shared" si="59"/>
        <v>0</v>
      </c>
      <c r="I62" s="32">
        <f>C62</f>
        <v>0</v>
      </c>
      <c r="J62" s="32">
        <f>E62</f>
        <v>0</v>
      </c>
      <c r="K62" s="32">
        <f>I62-D62</f>
        <v>0</v>
      </c>
      <c r="L62" s="32">
        <f>J62-F62</f>
        <v>0</v>
      </c>
      <c r="M62" s="32">
        <f>IF((I62&gt;=D62),K62,$O$4)</f>
        <v>0</v>
      </c>
      <c r="N62" s="32">
        <f>IF((J62&gt;=F62),L62,$O$4)</f>
        <v>0</v>
      </c>
      <c r="O62" s="32">
        <f>IF((D62&gt;=I62),-K62,$M$4)</f>
        <v>0</v>
      </c>
      <c r="P62" s="32">
        <f>IF((F62&gt;=J62),-L62,$M$4)</f>
        <v>0</v>
      </c>
      <c r="Q62" s="36">
        <f>SUM(I62:J62)</f>
        <v>0</v>
      </c>
      <c r="R62" s="36">
        <f>SUM(M62:N62)</f>
        <v>0</v>
      </c>
      <c r="S62" s="36">
        <f>SUM(O62:P62)</f>
        <v>0</v>
      </c>
      <c r="T62" s="85">
        <f>C62</f>
        <v>0</v>
      </c>
      <c r="U62" s="85">
        <f>E62</f>
        <v>0</v>
      </c>
      <c r="V62" s="86">
        <f t="shared" si="60"/>
        <v>0</v>
      </c>
      <c r="W62" s="86">
        <f t="shared" si="60"/>
        <v>0</v>
      </c>
      <c r="X62" s="87">
        <f t="shared" si="60"/>
        <v>0</v>
      </c>
      <c r="Y62" s="87">
        <f t="shared" si="60"/>
        <v>0</v>
      </c>
      <c r="Z62" s="11"/>
    </row>
    <row r="63" spans="1:26" ht="15.75">
      <c r="A63" s="97"/>
      <c r="B63" s="98" t="s">
        <v>98</v>
      </c>
      <c r="C63" s="63">
        <f aca="true" t="shared" si="61" ref="C63:Y63">SUM(C57:C62,C25)</f>
        <v>0</v>
      </c>
      <c r="D63" s="63">
        <f t="shared" si="61"/>
        <v>0</v>
      </c>
      <c r="E63" s="63">
        <f t="shared" si="61"/>
        <v>0</v>
      </c>
      <c r="F63" s="63">
        <f t="shared" si="61"/>
        <v>0</v>
      </c>
      <c r="G63" s="63">
        <f t="shared" si="61"/>
        <v>0</v>
      </c>
      <c r="H63" s="63">
        <f t="shared" si="61"/>
        <v>0</v>
      </c>
      <c r="I63" s="64">
        <f t="shared" si="61"/>
        <v>0</v>
      </c>
      <c r="J63" s="64">
        <f t="shared" si="61"/>
        <v>0</v>
      </c>
      <c r="K63" s="64">
        <f t="shared" si="61"/>
        <v>0</v>
      </c>
      <c r="L63" s="64">
        <f t="shared" si="61"/>
        <v>0</v>
      </c>
      <c r="M63" s="64">
        <f t="shared" si="61"/>
        <v>0</v>
      </c>
      <c r="N63" s="64">
        <f t="shared" si="61"/>
        <v>0</v>
      </c>
      <c r="O63" s="64">
        <f t="shared" si="61"/>
        <v>0</v>
      </c>
      <c r="P63" s="64">
        <f t="shared" si="61"/>
        <v>0</v>
      </c>
      <c r="Q63" s="64">
        <f t="shared" si="61"/>
        <v>0</v>
      </c>
      <c r="R63" s="64">
        <f t="shared" si="61"/>
        <v>0</v>
      </c>
      <c r="S63" s="64">
        <f t="shared" si="61"/>
        <v>0</v>
      </c>
      <c r="T63" s="64">
        <f t="shared" si="61"/>
        <v>0</v>
      </c>
      <c r="U63" s="64">
        <f t="shared" si="61"/>
        <v>0</v>
      </c>
      <c r="V63" s="64">
        <f t="shared" si="61"/>
        <v>0</v>
      </c>
      <c r="W63" s="64">
        <f t="shared" si="61"/>
        <v>0</v>
      </c>
      <c r="X63" s="64">
        <f t="shared" si="61"/>
        <v>0</v>
      </c>
      <c r="Y63" s="64">
        <f t="shared" si="61"/>
        <v>0</v>
      </c>
      <c r="Z63" s="11"/>
    </row>
    <row r="64" spans="1:25" ht="15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19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20" ht="15.75">
      <c r="A66" s="99" t="s">
        <v>84</v>
      </c>
      <c r="B66" s="100"/>
      <c r="C66" s="373" t="s">
        <v>33</v>
      </c>
      <c r="D66" s="374"/>
      <c r="E66" s="374"/>
      <c r="F66" s="374"/>
      <c r="G66" s="375"/>
      <c r="H66" s="376" t="s">
        <v>10</v>
      </c>
      <c r="I66" s="377"/>
      <c r="J66" s="377"/>
      <c r="K66" s="377"/>
      <c r="L66" s="377"/>
      <c r="M66" s="377"/>
      <c r="N66" s="378"/>
      <c r="O66" s="376" t="s">
        <v>320</v>
      </c>
      <c r="P66" s="377"/>
      <c r="Q66" s="377"/>
      <c r="R66" s="377"/>
      <c r="S66" s="378"/>
      <c r="T66" s="11"/>
    </row>
    <row r="67" spans="1:20" ht="63.75">
      <c r="A67" s="101"/>
      <c r="B67" s="102" t="s">
        <v>90</v>
      </c>
      <c r="C67" s="22" t="s">
        <v>360</v>
      </c>
      <c r="D67" s="103" t="s">
        <v>223</v>
      </c>
      <c r="E67" s="22" t="s">
        <v>75</v>
      </c>
      <c r="F67" s="22" t="s">
        <v>171</v>
      </c>
      <c r="G67" s="22" t="s">
        <v>13</v>
      </c>
      <c r="H67" s="22" t="s">
        <v>240</v>
      </c>
      <c r="I67" s="22" t="s">
        <v>384</v>
      </c>
      <c r="J67" s="22" t="s">
        <v>196</v>
      </c>
      <c r="K67" s="104"/>
      <c r="L67" s="105"/>
      <c r="M67" s="22" t="s">
        <v>350</v>
      </c>
      <c r="N67" s="22" t="s">
        <v>13</v>
      </c>
      <c r="O67" s="22" t="s">
        <v>211</v>
      </c>
      <c r="P67" s="22" t="s">
        <v>39</v>
      </c>
      <c r="Q67" s="22" t="s">
        <v>289</v>
      </c>
      <c r="R67" s="22" t="s">
        <v>253</v>
      </c>
      <c r="S67" s="22" t="s">
        <v>191</v>
      </c>
      <c r="T67" s="11"/>
    </row>
    <row r="68" spans="1:20" ht="15.75">
      <c r="A68" s="57">
        <v>1</v>
      </c>
      <c r="B68" s="106" t="s">
        <v>314</v>
      </c>
      <c r="C68" s="32">
        <f>C19</f>
        <v>0</v>
      </c>
      <c r="D68" s="32">
        <f>D19</f>
        <v>0</v>
      </c>
      <c r="E68" s="32">
        <f>I19</f>
        <v>0</v>
      </c>
      <c r="F68" s="32">
        <f>M19</f>
        <v>0</v>
      </c>
      <c r="G68" s="32">
        <f>O19</f>
        <v>0</v>
      </c>
      <c r="H68" s="32">
        <f>E19</f>
        <v>0</v>
      </c>
      <c r="I68" s="32">
        <f>F19</f>
        <v>0</v>
      </c>
      <c r="J68" s="32">
        <f>J19</f>
        <v>0</v>
      </c>
      <c r="K68" s="11"/>
      <c r="L68" s="54"/>
      <c r="M68" s="32">
        <f>L19</f>
        <v>0</v>
      </c>
      <c r="N68" s="32">
        <f>P19</f>
        <v>0</v>
      </c>
      <c r="O68" s="32">
        <f>G19</f>
        <v>0</v>
      </c>
      <c r="P68" s="32">
        <f>H19</f>
        <v>0</v>
      </c>
      <c r="Q68" s="32">
        <f>Q19</f>
        <v>0</v>
      </c>
      <c r="R68" s="32">
        <f>R19</f>
        <v>0</v>
      </c>
      <c r="S68" s="32">
        <f>S19</f>
        <v>0</v>
      </c>
      <c r="T68" s="11"/>
    </row>
    <row r="69" spans="1:20" ht="15.75">
      <c r="A69" s="57">
        <v>2</v>
      </c>
      <c r="B69" s="106" t="s">
        <v>311</v>
      </c>
      <c r="C69" s="32">
        <f>C24</f>
        <v>0</v>
      </c>
      <c r="D69" s="32">
        <f>D24</f>
        <v>0</v>
      </c>
      <c r="E69" s="32">
        <f>I24</f>
        <v>0</v>
      </c>
      <c r="F69" s="32">
        <f>M24</f>
        <v>0</v>
      </c>
      <c r="G69" s="32">
        <f>O24</f>
        <v>0</v>
      </c>
      <c r="H69" s="32">
        <f>E24</f>
        <v>0</v>
      </c>
      <c r="I69" s="32">
        <f>F24</f>
        <v>0</v>
      </c>
      <c r="J69" s="32">
        <f>J24</f>
        <v>0</v>
      </c>
      <c r="K69" s="11"/>
      <c r="L69" s="54"/>
      <c r="M69" s="32">
        <f>L24</f>
        <v>0</v>
      </c>
      <c r="N69" s="32">
        <f>P24</f>
        <v>0</v>
      </c>
      <c r="O69" s="32">
        <f>G24</f>
        <v>0</v>
      </c>
      <c r="P69" s="32">
        <f>H24</f>
        <v>0</v>
      </c>
      <c r="Q69" s="32">
        <f>Q24</f>
        <v>0</v>
      </c>
      <c r="R69" s="32">
        <f>R24</f>
        <v>0</v>
      </c>
      <c r="S69" s="32">
        <f>S24</f>
        <v>0</v>
      </c>
      <c r="T69" s="11"/>
    </row>
    <row r="70" spans="1:20" ht="15.75">
      <c r="A70" s="57">
        <v>3</v>
      </c>
      <c r="B70" s="106" t="s">
        <v>335</v>
      </c>
      <c r="C70" s="32">
        <f>C47</f>
        <v>0</v>
      </c>
      <c r="D70" s="32">
        <f>D47</f>
        <v>0</v>
      </c>
      <c r="E70" s="32">
        <f>I47</f>
        <v>0</v>
      </c>
      <c r="F70" s="32">
        <f>M47</f>
        <v>0</v>
      </c>
      <c r="G70" s="32">
        <f>O47</f>
        <v>0</v>
      </c>
      <c r="H70" s="32">
        <f>E47</f>
        <v>0</v>
      </c>
      <c r="I70" s="32">
        <f>F47</f>
        <v>0</v>
      </c>
      <c r="J70" s="32">
        <f>J47</f>
        <v>0</v>
      </c>
      <c r="K70" s="11"/>
      <c r="L70" s="54"/>
      <c r="M70" s="32">
        <f>L47</f>
        <v>0</v>
      </c>
      <c r="N70" s="32">
        <f>P47</f>
        <v>0</v>
      </c>
      <c r="O70" s="32">
        <f>G47</f>
        <v>0</v>
      </c>
      <c r="P70" s="32">
        <f>H47</f>
        <v>0</v>
      </c>
      <c r="Q70" s="32">
        <f>Q47</f>
        <v>0</v>
      </c>
      <c r="R70" s="32">
        <f>R47</f>
        <v>0</v>
      </c>
      <c r="S70" s="32">
        <f>S47</f>
        <v>0</v>
      </c>
      <c r="T70" s="11"/>
    </row>
    <row r="71" spans="1:20" ht="31.5">
      <c r="A71" s="57">
        <v>4</v>
      </c>
      <c r="B71" s="106" t="s">
        <v>280</v>
      </c>
      <c r="C71" s="32">
        <f>C50</f>
        <v>0</v>
      </c>
      <c r="D71" s="32">
        <f>D50</f>
        <v>0</v>
      </c>
      <c r="E71" s="32">
        <f>I50</f>
        <v>0</v>
      </c>
      <c r="F71" s="32">
        <f>M50</f>
        <v>0</v>
      </c>
      <c r="G71" s="32">
        <f>O50</f>
        <v>0</v>
      </c>
      <c r="H71" s="32">
        <f>E50</f>
        <v>0</v>
      </c>
      <c r="I71" s="32">
        <f>F50</f>
        <v>0</v>
      </c>
      <c r="J71" s="32">
        <f>J50</f>
        <v>0</v>
      </c>
      <c r="K71" s="11"/>
      <c r="L71" s="54"/>
      <c r="M71" s="32">
        <f>L50</f>
        <v>0</v>
      </c>
      <c r="N71" s="32">
        <f>P50</f>
        <v>0</v>
      </c>
      <c r="O71" s="32">
        <f>G50</f>
        <v>0</v>
      </c>
      <c r="P71" s="32">
        <f>H50</f>
        <v>0</v>
      </c>
      <c r="Q71" s="32">
        <f>Q50</f>
        <v>0</v>
      </c>
      <c r="R71" s="32">
        <f>R50</f>
        <v>0</v>
      </c>
      <c r="S71" s="32">
        <f>S50</f>
        <v>0</v>
      </c>
      <c r="T71" s="11"/>
    </row>
    <row r="72" spans="1:20" ht="15.75">
      <c r="A72" s="57">
        <v>5</v>
      </c>
      <c r="B72" s="106" t="s">
        <v>235</v>
      </c>
      <c r="C72" s="32">
        <f>C56</f>
        <v>0</v>
      </c>
      <c r="D72" s="32">
        <f>D56</f>
        <v>0</v>
      </c>
      <c r="E72" s="32">
        <f>I56</f>
        <v>0</v>
      </c>
      <c r="F72" s="32">
        <f>M56</f>
        <v>0</v>
      </c>
      <c r="G72" s="32">
        <f>O56</f>
        <v>0</v>
      </c>
      <c r="H72" s="32">
        <f>E56</f>
        <v>0</v>
      </c>
      <c r="I72" s="32">
        <f>F56</f>
        <v>0</v>
      </c>
      <c r="J72" s="32">
        <f>J56</f>
        <v>0</v>
      </c>
      <c r="K72" s="11"/>
      <c r="L72" s="54"/>
      <c r="M72" s="32">
        <f>L56</f>
        <v>0</v>
      </c>
      <c r="N72" s="32">
        <f>P56</f>
        <v>0</v>
      </c>
      <c r="O72" s="32">
        <f>G56</f>
        <v>0</v>
      </c>
      <c r="P72" s="32">
        <f>H56</f>
        <v>0</v>
      </c>
      <c r="Q72" s="32">
        <f>Q56</f>
        <v>0</v>
      </c>
      <c r="R72" s="32">
        <f>R56</f>
        <v>0</v>
      </c>
      <c r="S72" s="32">
        <f>S56</f>
        <v>0</v>
      </c>
      <c r="T72" s="11"/>
    </row>
    <row r="73" spans="1:20" ht="15.75">
      <c r="A73" s="107"/>
      <c r="B73" s="108" t="s">
        <v>338</v>
      </c>
      <c r="C73" s="65">
        <f aca="true" t="shared" si="62" ref="C73:J73">SUM(C68:C69)</f>
        <v>0</v>
      </c>
      <c r="D73" s="65">
        <f t="shared" si="62"/>
        <v>0</v>
      </c>
      <c r="E73" s="65">
        <f t="shared" si="62"/>
        <v>0</v>
      </c>
      <c r="F73" s="65">
        <f t="shared" si="62"/>
        <v>0</v>
      </c>
      <c r="G73" s="65">
        <f t="shared" si="62"/>
        <v>0</v>
      </c>
      <c r="H73" s="65">
        <f t="shared" si="62"/>
        <v>0</v>
      </c>
      <c r="I73" s="65">
        <f t="shared" si="62"/>
        <v>0</v>
      </c>
      <c r="J73" s="65">
        <f t="shared" si="62"/>
        <v>0</v>
      </c>
      <c r="K73" s="11"/>
      <c r="L73" s="54"/>
      <c r="M73" s="65">
        <f aca="true" t="shared" si="63" ref="M73:S73">SUM(M68:M69)</f>
        <v>0</v>
      </c>
      <c r="N73" s="65">
        <f t="shared" si="63"/>
        <v>0</v>
      </c>
      <c r="O73" s="65">
        <f t="shared" si="63"/>
        <v>0</v>
      </c>
      <c r="P73" s="65">
        <f t="shared" si="63"/>
        <v>0</v>
      </c>
      <c r="Q73" s="65">
        <f t="shared" si="63"/>
        <v>0</v>
      </c>
      <c r="R73" s="65">
        <f t="shared" si="63"/>
        <v>0</v>
      </c>
      <c r="S73" s="65">
        <f t="shared" si="63"/>
        <v>0</v>
      </c>
      <c r="T73" s="11"/>
    </row>
    <row r="74" spans="1:20" ht="15.75">
      <c r="A74" s="107"/>
      <c r="B74" s="108" t="s">
        <v>25</v>
      </c>
      <c r="C74" s="65">
        <f aca="true" t="shared" si="64" ref="C74:J74">SUM(C70:C72)</f>
        <v>0</v>
      </c>
      <c r="D74" s="65">
        <f t="shared" si="64"/>
        <v>0</v>
      </c>
      <c r="E74" s="65">
        <f t="shared" si="64"/>
        <v>0</v>
      </c>
      <c r="F74" s="65">
        <f t="shared" si="64"/>
        <v>0</v>
      </c>
      <c r="G74" s="65">
        <f t="shared" si="64"/>
        <v>0</v>
      </c>
      <c r="H74" s="65">
        <f t="shared" si="64"/>
        <v>0</v>
      </c>
      <c r="I74" s="65">
        <f t="shared" si="64"/>
        <v>0</v>
      </c>
      <c r="J74" s="65">
        <f t="shared" si="64"/>
        <v>0</v>
      </c>
      <c r="K74" s="11"/>
      <c r="L74" s="54"/>
      <c r="M74" s="65">
        <f aca="true" t="shared" si="65" ref="M74:S74">SUM(M70:M72)</f>
        <v>0</v>
      </c>
      <c r="N74" s="65">
        <f t="shared" si="65"/>
        <v>0</v>
      </c>
      <c r="O74" s="65">
        <f t="shared" si="65"/>
        <v>0</v>
      </c>
      <c r="P74" s="65">
        <f t="shared" si="65"/>
        <v>0</v>
      </c>
      <c r="Q74" s="65">
        <f t="shared" si="65"/>
        <v>0</v>
      </c>
      <c r="R74" s="65">
        <f t="shared" si="65"/>
        <v>0</v>
      </c>
      <c r="S74" s="65">
        <f t="shared" si="65"/>
        <v>0</v>
      </c>
      <c r="T74" s="11"/>
    </row>
    <row r="75" spans="1:20" ht="15.75">
      <c r="A75" s="57">
        <v>6</v>
      </c>
      <c r="B75" s="108" t="s">
        <v>43</v>
      </c>
      <c r="C75" s="32">
        <f aca="true" t="shared" si="66" ref="C75:D79">C58</f>
        <v>0</v>
      </c>
      <c r="D75" s="32">
        <f t="shared" si="66"/>
        <v>0</v>
      </c>
      <c r="E75" s="32">
        <f>I58</f>
        <v>0</v>
      </c>
      <c r="F75" s="32">
        <f>M58</f>
        <v>0</v>
      </c>
      <c r="G75" s="32">
        <f>O58</f>
        <v>0</v>
      </c>
      <c r="H75" s="32">
        <f aca="true" t="shared" si="67" ref="H75:I79">E58</f>
        <v>0</v>
      </c>
      <c r="I75" s="32">
        <f t="shared" si="67"/>
        <v>0</v>
      </c>
      <c r="J75" s="32">
        <f>J58</f>
        <v>0</v>
      </c>
      <c r="K75" s="11"/>
      <c r="L75" s="54"/>
      <c r="M75" s="32">
        <f>L58</f>
        <v>0</v>
      </c>
      <c r="N75" s="32">
        <f>P58</f>
        <v>0</v>
      </c>
      <c r="O75" s="32">
        <f aca="true" t="shared" si="68" ref="O75:P79">G58</f>
        <v>0</v>
      </c>
      <c r="P75" s="32">
        <f t="shared" si="68"/>
        <v>0</v>
      </c>
      <c r="Q75" s="32">
        <f aca="true" t="shared" si="69" ref="Q75:S79">Q58</f>
        <v>0</v>
      </c>
      <c r="R75" s="32">
        <f t="shared" si="69"/>
        <v>0</v>
      </c>
      <c r="S75" s="32">
        <f t="shared" si="69"/>
        <v>0</v>
      </c>
      <c r="T75" s="11"/>
    </row>
    <row r="76" spans="1:20" ht="15.75">
      <c r="A76" s="57">
        <v>7</v>
      </c>
      <c r="B76" s="108" t="s">
        <v>185</v>
      </c>
      <c r="C76" s="32">
        <f t="shared" si="66"/>
        <v>0</v>
      </c>
      <c r="D76" s="32">
        <f t="shared" si="66"/>
        <v>0</v>
      </c>
      <c r="E76" s="32">
        <f>I59</f>
        <v>0</v>
      </c>
      <c r="F76" s="32">
        <f>M59</f>
        <v>0</v>
      </c>
      <c r="G76" s="32">
        <f>O59</f>
        <v>0</v>
      </c>
      <c r="H76" s="32">
        <f t="shared" si="67"/>
        <v>0</v>
      </c>
      <c r="I76" s="32">
        <f t="shared" si="67"/>
        <v>0</v>
      </c>
      <c r="J76" s="32">
        <f>J59</f>
        <v>0</v>
      </c>
      <c r="K76" s="11"/>
      <c r="L76" s="54"/>
      <c r="M76" s="32">
        <f>L59</f>
        <v>0</v>
      </c>
      <c r="N76" s="32">
        <f>P59</f>
        <v>0</v>
      </c>
      <c r="O76" s="32">
        <f t="shared" si="68"/>
        <v>0</v>
      </c>
      <c r="P76" s="32">
        <f t="shared" si="68"/>
        <v>0</v>
      </c>
      <c r="Q76" s="32">
        <f t="shared" si="69"/>
        <v>0</v>
      </c>
      <c r="R76" s="32">
        <f t="shared" si="69"/>
        <v>0</v>
      </c>
      <c r="S76" s="32">
        <f t="shared" si="69"/>
        <v>0</v>
      </c>
      <c r="T76" s="11"/>
    </row>
    <row r="77" spans="1:20" ht="15.75" customHeight="1">
      <c r="A77" s="57">
        <v>8</v>
      </c>
      <c r="B77" s="108" t="s">
        <v>41</v>
      </c>
      <c r="C77" s="32">
        <f t="shared" si="66"/>
        <v>0</v>
      </c>
      <c r="D77" s="32">
        <f t="shared" si="66"/>
        <v>0</v>
      </c>
      <c r="E77" s="32">
        <f>I60</f>
        <v>0</v>
      </c>
      <c r="F77" s="32">
        <f>M60</f>
        <v>0</v>
      </c>
      <c r="G77" s="32">
        <f>O60</f>
        <v>0</v>
      </c>
      <c r="H77" s="32">
        <f t="shared" si="67"/>
        <v>0</v>
      </c>
      <c r="I77" s="32">
        <f t="shared" si="67"/>
        <v>0</v>
      </c>
      <c r="J77" s="32">
        <f>J60</f>
        <v>0</v>
      </c>
      <c r="K77" s="11"/>
      <c r="L77" s="54"/>
      <c r="M77" s="32">
        <f>L60</f>
        <v>0</v>
      </c>
      <c r="N77" s="32">
        <f>P60</f>
        <v>0</v>
      </c>
      <c r="O77" s="32">
        <f t="shared" si="68"/>
        <v>0</v>
      </c>
      <c r="P77" s="32">
        <f t="shared" si="68"/>
        <v>0</v>
      </c>
      <c r="Q77" s="32">
        <f t="shared" si="69"/>
        <v>0</v>
      </c>
      <c r="R77" s="32">
        <f t="shared" si="69"/>
        <v>0</v>
      </c>
      <c r="S77" s="32">
        <f t="shared" si="69"/>
        <v>0</v>
      </c>
      <c r="T77" s="11"/>
    </row>
    <row r="78" spans="1:20" ht="15.75" customHeight="1">
      <c r="A78" s="57">
        <v>9</v>
      </c>
      <c r="B78" s="108" t="s">
        <v>227</v>
      </c>
      <c r="C78" s="32">
        <f t="shared" si="66"/>
        <v>0</v>
      </c>
      <c r="D78" s="32">
        <f t="shared" si="66"/>
        <v>0</v>
      </c>
      <c r="E78" s="32">
        <f>I61</f>
        <v>0</v>
      </c>
      <c r="F78" s="32">
        <f>M61</f>
        <v>0</v>
      </c>
      <c r="G78" s="32">
        <f>O61</f>
        <v>0</v>
      </c>
      <c r="H78" s="32">
        <f t="shared" si="67"/>
        <v>0</v>
      </c>
      <c r="I78" s="32">
        <f t="shared" si="67"/>
        <v>0</v>
      </c>
      <c r="J78" s="32">
        <f>J61</f>
        <v>0</v>
      </c>
      <c r="K78" s="11"/>
      <c r="L78" s="54"/>
      <c r="M78" s="32">
        <f>L61</f>
        <v>0</v>
      </c>
      <c r="N78" s="32">
        <f>P61</f>
        <v>0</v>
      </c>
      <c r="O78" s="32">
        <f t="shared" si="68"/>
        <v>0</v>
      </c>
      <c r="P78" s="32">
        <f t="shared" si="68"/>
        <v>0</v>
      </c>
      <c r="Q78" s="32">
        <f t="shared" si="69"/>
        <v>0</v>
      </c>
      <c r="R78" s="32">
        <f t="shared" si="69"/>
        <v>0</v>
      </c>
      <c r="S78" s="32">
        <f t="shared" si="69"/>
        <v>0</v>
      </c>
      <c r="T78" s="11"/>
    </row>
    <row r="79" spans="1:20" ht="15.75">
      <c r="A79" s="109">
        <v>10</v>
      </c>
      <c r="B79" s="108" t="s">
        <v>193</v>
      </c>
      <c r="C79" s="32">
        <f t="shared" si="66"/>
        <v>0</v>
      </c>
      <c r="D79" s="32">
        <f t="shared" si="66"/>
        <v>0</v>
      </c>
      <c r="E79" s="32">
        <f>I62</f>
        <v>0</v>
      </c>
      <c r="F79" s="32">
        <f>M62</f>
        <v>0</v>
      </c>
      <c r="G79" s="32">
        <f>O62</f>
        <v>0</v>
      </c>
      <c r="H79" s="32">
        <f t="shared" si="67"/>
        <v>0</v>
      </c>
      <c r="I79" s="32">
        <f t="shared" si="67"/>
        <v>0</v>
      </c>
      <c r="J79" s="32">
        <f>J62</f>
        <v>0</v>
      </c>
      <c r="K79" s="11"/>
      <c r="L79" s="54"/>
      <c r="M79" s="32">
        <f>L62</f>
        <v>0</v>
      </c>
      <c r="N79" s="32">
        <f>P62</f>
        <v>0</v>
      </c>
      <c r="O79" s="32">
        <f t="shared" si="68"/>
        <v>0</v>
      </c>
      <c r="P79" s="32">
        <f t="shared" si="68"/>
        <v>0</v>
      </c>
      <c r="Q79" s="32">
        <f t="shared" si="69"/>
        <v>0</v>
      </c>
      <c r="R79" s="32">
        <f t="shared" si="69"/>
        <v>0</v>
      </c>
      <c r="S79" s="32">
        <f t="shared" si="69"/>
        <v>0</v>
      </c>
      <c r="T79" s="11"/>
    </row>
    <row r="80" spans="1:20" ht="15.75">
      <c r="A80" s="97"/>
      <c r="B80" s="110" t="s">
        <v>93</v>
      </c>
      <c r="C80" s="111">
        <f aca="true" t="shared" si="70" ref="C80:J80">SUM(C73:C79)</f>
        <v>0</v>
      </c>
      <c r="D80" s="111">
        <f t="shared" si="70"/>
        <v>0</v>
      </c>
      <c r="E80" s="111">
        <f t="shared" si="70"/>
        <v>0</v>
      </c>
      <c r="F80" s="111">
        <f t="shared" si="70"/>
        <v>0</v>
      </c>
      <c r="G80" s="111">
        <f t="shared" si="70"/>
        <v>0</v>
      </c>
      <c r="H80" s="111">
        <f t="shared" si="70"/>
        <v>0</v>
      </c>
      <c r="I80" s="111">
        <f t="shared" si="70"/>
        <v>0</v>
      </c>
      <c r="J80" s="111">
        <f t="shared" si="70"/>
        <v>0</v>
      </c>
      <c r="K80" s="112"/>
      <c r="L80" s="113"/>
      <c r="M80" s="111">
        <f aca="true" t="shared" si="71" ref="M80:S80">SUM(M73:M79)</f>
        <v>0</v>
      </c>
      <c r="N80" s="111">
        <f t="shared" si="71"/>
        <v>0</v>
      </c>
      <c r="O80" s="111">
        <f t="shared" si="71"/>
        <v>0</v>
      </c>
      <c r="P80" s="111">
        <f t="shared" si="71"/>
        <v>0</v>
      </c>
      <c r="Q80" s="111">
        <f t="shared" si="71"/>
        <v>0</v>
      </c>
      <c r="R80" s="111">
        <f t="shared" si="71"/>
        <v>0</v>
      </c>
      <c r="S80" s="111">
        <f t="shared" si="71"/>
        <v>0</v>
      </c>
      <c r="T80" s="11"/>
    </row>
  </sheetData>
  <sheetProtection/>
  <mergeCells count="22">
    <mergeCell ref="I2:S2"/>
    <mergeCell ref="T2:Y2"/>
    <mergeCell ref="I3:S3"/>
    <mergeCell ref="T3:Y3"/>
    <mergeCell ref="C4:D4"/>
    <mergeCell ref="E4:F4"/>
    <mergeCell ref="G4:H4"/>
    <mergeCell ref="I4:J4"/>
    <mergeCell ref="X4:Y4"/>
    <mergeCell ref="AA5:AF5"/>
    <mergeCell ref="K4:L4"/>
    <mergeCell ref="M4:N4"/>
    <mergeCell ref="O4:P4"/>
    <mergeCell ref="Q4:S4"/>
    <mergeCell ref="T4:U4"/>
    <mergeCell ref="V4:W4"/>
    <mergeCell ref="AG5:AL5"/>
    <mergeCell ref="AA25:AF25"/>
    <mergeCell ref="AG25:AL25"/>
    <mergeCell ref="C66:G66"/>
    <mergeCell ref="H66:N66"/>
    <mergeCell ref="O66:S66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6" sqref="D16"/>
    </sheetView>
  </sheetViews>
  <sheetFormatPr defaultColWidth="9.140625" defaultRowHeight="13.5" customHeight="1"/>
  <cols>
    <col min="1" max="1" width="3.140625" style="0" customWidth="1"/>
    <col min="2" max="2" width="46.00390625" style="0" customWidth="1"/>
    <col min="3" max="3" width="11.57421875" style="0" customWidth="1"/>
    <col min="4" max="4" width="9.140625" style="0" customWidth="1"/>
    <col min="5" max="5" width="10.57421875" style="0" customWidth="1"/>
    <col min="6" max="6" width="9.140625" style="0" customWidth="1"/>
    <col min="7" max="7" width="9.421875" style="0" customWidth="1"/>
    <col min="8" max="8" width="9.28125" style="0" customWidth="1"/>
    <col min="9" max="10" width="9.140625" style="0" customWidth="1"/>
    <col min="11" max="12" width="9.140625" style="0" hidden="1" customWidth="1"/>
    <col min="13" max="13" width="9.140625" style="0" customWidth="1"/>
    <col min="14" max="14" width="9.8515625" style="0" customWidth="1"/>
    <col min="15" max="15" width="9.00390625" style="0" customWidth="1"/>
    <col min="16" max="16" width="8.28125" style="0" customWidth="1"/>
    <col min="17" max="17" width="9.421875" style="0" customWidth="1"/>
    <col min="18" max="18" width="8.28125" style="0" customWidth="1"/>
    <col min="19" max="19" width="11.28125" style="0" customWidth="1"/>
    <col min="20" max="20" width="9.00390625" style="0" customWidth="1"/>
    <col min="21" max="22" width="8.421875" style="0" customWidth="1"/>
    <col min="23" max="23" width="43.421875" style="0" customWidth="1"/>
    <col min="24" max="24" width="9.7109375" style="0" customWidth="1"/>
    <col min="25" max="26" width="9.140625" style="0" customWidth="1"/>
    <col min="27" max="27" width="9.421875" style="0" customWidth="1"/>
    <col min="28" max="28" width="10.00390625" style="0" customWidth="1"/>
    <col min="29" max="29" width="39.421875" style="0" customWidth="1"/>
    <col min="30" max="30" width="11.28125" style="0" customWidth="1"/>
    <col min="31" max="31" width="9.140625" style="0" customWidth="1"/>
    <col min="32" max="32" width="9.57421875" style="0" customWidth="1"/>
    <col min="33" max="33" width="8.421875" style="0" customWidth="1"/>
    <col min="34" max="34" width="8.7109375" style="0" customWidth="1"/>
    <col min="35" max="36" width="9.140625" style="0" customWidth="1"/>
    <col min="37" max="37" width="10.7109375" style="0" customWidth="1"/>
    <col min="38" max="38" width="9.140625" style="0" customWidth="1"/>
  </cols>
  <sheetData>
    <row r="1" spans="2:23" ht="18.75">
      <c r="B1" s="406" t="s">
        <v>389</v>
      </c>
      <c r="C1" s="406"/>
      <c r="D1" s="406"/>
      <c r="E1" s="406"/>
      <c r="F1" s="406"/>
      <c r="H1" s="54"/>
      <c r="I1" s="407" t="s">
        <v>331</v>
      </c>
      <c r="J1" s="408"/>
      <c r="K1" s="408"/>
      <c r="L1" s="408"/>
      <c r="M1" s="408"/>
      <c r="N1" s="408"/>
      <c r="O1" s="408"/>
      <c r="P1" s="408"/>
      <c r="Q1" s="408"/>
      <c r="R1" s="408"/>
      <c r="S1" s="409"/>
      <c r="T1" s="11"/>
      <c r="W1" s="4" t="s">
        <v>47</v>
      </c>
    </row>
    <row r="2" spans="1:23" ht="18.75">
      <c r="A2" s="5"/>
      <c r="B2" s="114" t="str">
        <f>T(2пп!B2)</f>
        <v>Ромоданівська ЗОШ </v>
      </c>
      <c r="C2" s="5"/>
      <c r="D2" s="6"/>
      <c r="E2" s="6"/>
      <c r="F2" s="115" t="str">
        <f>2пп!H2</f>
        <v>2011-2012 н.р.</v>
      </c>
      <c r="G2" s="5"/>
      <c r="H2" s="7"/>
      <c r="I2" s="365"/>
      <c r="J2" s="366"/>
      <c r="K2" s="366"/>
      <c r="L2" s="366"/>
      <c r="M2" s="366"/>
      <c r="N2" s="366"/>
      <c r="O2" s="366"/>
      <c r="P2" s="366"/>
      <c r="Q2" s="366"/>
      <c r="R2" s="410"/>
      <c r="S2" s="411"/>
      <c r="T2" s="116"/>
      <c r="U2" s="117"/>
      <c r="W2" s="118" t="s">
        <v>329</v>
      </c>
    </row>
    <row r="3" spans="1:29" ht="15">
      <c r="A3" s="119"/>
      <c r="B3" s="120" t="s">
        <v>168</v>
      </c>
      <c r="C3" s="412" t="s">
        <v>379</v>
      </c>
      <c r="D3" s="413"/>
      <c r="E3" s="412" t="s">
        <v>162</v>
      </c>
      <c r="F3" s="413"/>
      <c r="G3" s="412" t="s">
        <v>20</v>
      </c>
      <c r="H3" s="413"/>
      <c r="I3" s="414" t="s">
        <v>297</v>
      </c>
      <c r="J3" s="415"/>
      <c r="K3" s="381" t="s">
        <v>186</v>
      </c>
      <c r="L3" s="382"/>
      <c r="M3" s="379" t="s">
        <v>298</v>
      </c>
      <c r="N3" s="380"/>
      <c r="O3" s="379" t="s">
        <v>279</v>
      </c>
      <c r="P3" s="380"/>
      <c r="Q3" s="385" t="s">
        <v>257</v>
      </c>
      <c r="R3" s="386"/>
      <c r="S3" s="387"/>
      <c r="T3" s="121" t="s">
        <v>138</v>
      </c>
      <c r="U3" s="122"/>
      <c r="V3" s="11"/>
      <c r="AC3" s="123" t="s">
        <v>160</v>
      </c>
    </row>
    <row r="4" spans="1:34" ht="12.75">
      <c r="A4" s="124">
        <v>1</v>
      </c>
      <c r="B4" s="125">
        <v>2</v>
      </c>
      <c r="C4" s="125">
        <v>3</v>
      </c>
      <c r="D4" s="125">
        <v>4</v>
      </c>
      <c r="E4" s="125">
        <v>5</v>
      </c>
      <c r="F4" s="125">
        <v>6</v>
      </c>
      <c r="G4" s="125">
        <v>7</v>
      </c>
      <c r="H4" s="125">
        <v>8</v>
      </c>
      <c r="I4" s="124">
        <v>9</v>
      </c>
      <c r="J4" s="124">
        <v>10</v>
      </c>
      <c r="K4" s="15" t="s">
        <v>76</v>
      </c>
      <c r="L4" s="14" t="s">
        <v>316</v>
      </c>
      <c r="M4" s="126">
        <v>11</v>
      </c>
      <c r="N4" s="126">
        <v>12</v>
      </c>
      <c r="O4" s="126">
        <v>13</v>
      </c>
      <c r="P4" s="126">
        <v>14</v>
      </c>
      <c r="Q4" s="14" t="s">
        <v>267</v>
      </c>
      <c r="R4" s="14" t="s">
        <v>234</v>
      </c>
      <c r="S4" s="14" t="s">
        <v>312</v>
      </c>
      <c r="T4" s="14">
        <v>18</v>
      </c>
      <c r="U4" s="14">
        <v>19</v>
      </c>
      <c r="V4" s="11"/>
      <c r="W4" s="127" t="s">
        <v>88</v>
      </c>
      <c r="X4" s="5"/>
      <c r="Y4" s="5"/>
      <c r="Z4" s="5"/>
      <c r="AA4" s="5"/>
      <c r="AC4" s="5"/>
      <c r="AD4" s="5"/>
      <c r="AE4" s="5"/>
      <c r="AF4" s="5"/>
      <c r="AG4" s="5"/>
      <c r="AH4" s="5"/>
    </row>
    <row r="5" spans="1:35" ht="51">
      <c r="A5" s="128">
        <v>2</v>
      </c>
      <c r="B5" s="129" t="s">
        <v>261</v>
      </c>
      <c r="C5" s="19" t="s">
        <v>226</v>
      </c>
      <c r="D5" s="19" t="s">
        <v>73</v>
      </c>
      <c r="E5" s="19" t="s">
        <v>15</v>
      </c>
      <c r="F5" s="19" t="s">
        <v>121</v>
      </c>
      <c r="G5" s="20" t="s">
        <v>414</v>
      </c>
      <c r="H5" s="20" t="s">
        <v>175</v>
      </c>
      <c r="I5" s="19" t="s">
        <v>386</v>
      </c>
      <c r="J5" s="19" t="s">
        <v>237</v>
      </c>
      <c r="K5" s="19" t="s">
        <v>386</v>
      </c>
      <c r="L5" s="19" t="s">
        <v>237</v>
      </c>
      <c r="M5" s="130" t="s">
        <v>386</v>
      </c>
      <c r="N5" s="130" t="s">
        <v>237</v>
      </c>
      <c r="O5" s="130" t="s">
        <v>386</v>
      </c>
      <c r="P5" s="130" t="s">
        <v>237</v>
      </c>
      <c r="Q5" s="19" t="s">
        <v>297</v>
      </c>
      <c r="R5" s="19" t="s">
        <v>59</v>
      </c>
      <c r="S5" s="19" t="s">
        <v>304</v>
      </c>
      <c r="T5" s="130" t="s">
        <v>386</v>
      </c>
      <c r="U5" s="130" t="s">
        <v>237</v>
      </c>
      <c r="V5" s="16"/>
      <c r="W5" s="22" t="s">
        <v>222</v>
      </c>
      <c r="X5" s="22" t="s">
        <v>1</v>
      </c>
      <c r="Y5" s="22" t="s">
        <v>30</v>
      </c>
      <c r="Z5" s="22" t="s">
        <v>59</v>
      </c>
      <c r="AA5" s="22" t="s">
        <v>48</v>
      </c>
      <c r="AB5" s="16"/>
      <c r="AC5" s="77" t="s">
        <v>222</v>
      </c>
      <c r="AD5" s="78"/>
      <c r="AE5" s="22" t="s">
        <v>1</v>
      </c>
      <c r="AF5" s="22" t="s">
        <v>30</v>
      </c>
      <c r="AG5" s="22" t="s">
        <v>24</v>
      </c>
      <c r="AH5" s="22" t="s">
        <v>48</v>
      </c>
      <c r="AI5" s="11"/>
    </row>
    <row r="6" spans="1:35" ht="15.75">
      <c r="A6" s="131"/>
      <c r="B6" s="132" t="s">
        <v>232</v>
      </c>
      <c r="C6" s="133"/>
      <c r="D6" s="134"/>
      <c r="E6" s="134"/>
      <c r="F6" s="134"/>
      <c r="G6" s="35">
        <f>SUM(C6,E6)</f>
        <v>0</v>
      </c>
      <c r="H6" s="35">
        <f>SUM(D6,F6)</f>
        <v>0</v>
      </c>
      <c r="I6" s="27">
        <f>C6</f>
        <v>0</v>
      </c>
      <c r="J6" s="27">
        <f>E6</f>
        <v>0</v>
      </c>
      <c r="K6" s="27">
        <f>I6-D6</f>
        <v>0</v>
      </c>
      <c r="L6" s="27">
        <f>J6-F6</f>
        <v>0</v>
      </c>
      <c r="M6" s="32">
        <f>IF((I6&gt;=D6),K6,$O$3)</f>
        <v>0</v>
      </c>
      <c r="N6" s="32">
        <f>IF((J6&gt;=F6),L6,$O$3)</f>
        <v>0</v>
      </c>
      <c r="O6" s="32">
        <f>IF((D6&gt;=I6),-K6,$M$3)</f>
        <v>0</v>
      </c>
      <c r="P6" s="32">
        <f>IF((F6&gt;=J6),-L6,$M$3)</f>
        <v>0</v>
      </c>
      <c r="Q6" s="27">
        <f>SUM(I6:J6)</f>
        <v>0</v>
      </c>
      <c r="R6" s="27">
        <f>SUM(M6:N6)</f>
        <v>0</v>
      </c>
      <c r="S6" s="135">
        <f>SUM(O6:P6)</f>
        <v>0</v>
      </c>
      <c r="T6" s="136">
        <f>SUM(O6)</f>
        <v>0</v>
      </c>
      <c r="U6" s="27">
        <f>SUM(P6)</f>
        <v>0</v>
      </c>
      <c r="V6" s="16"/>
      <c r="W6" s="137" t="s">
        <v>145</v>
      </c>
      <c r="X6" s="31">
        <f>G6</f>
        <v>0</v>
      </c>
      <c r="Y6" s="31">
        <f>H6</f>
        <v>0</v>
      </c>
      <c r="Z6" s="31">
        <f>R6</f>
        <v>0</v>
      </c>
      <c r="AA6" s="31">
        <f>S6</f>
        <v>0</v>
      </c>
      <c r="AB6" s="16"/>
      <c r="AC6" s="44" t="s">
        <v>270</v>
      </c>
      <c r="AD6" s="138"/>
      <c r="AE6" s="31">
        <f aca="true" t="shared" si="0" ref="AE6:AF10">G31</f>
        <v>0</v>
      </c>
      <c r="AF6" s="31">
        <f t="shared" si="0"/>
        <v>0</v>
      </c>
      <c r="AG6" s="31">
        <f aca="true" t="shared" si="1" ref="AG6:AH10">R31</f>
        <v>0</v>
      </c>
      <c r="AH6" s="31">
        <f t="shared" si="1"/>
        <v>0</v>
      </c>
      <c r="AI6" s="11"/>
    </row>
    <row r="7" spans="1:35" ht="15.75">
      <c r="A7" s="139"/>
      <c r="B7" s="132" t="s">
        <v>205</v>
      </c>
      <c r="C7" s="134"/>
      <c r="D7" s="134"/>
      <c r="E7" s="134"/>
      <c r="F7" s="134"/>
      <c r="G7" s="35">
        <f>SUM(C7,E7)</f>
        <v>0</v>
      </c>
      <c r="H7" s="35">
        <f>SUM(D7,F7)</f>
        <v>0</v>
      </c>
      <c r="I7" s="27">
        <f>C7</f>
        <v>0</v>
      </c>
      <c r="J7" s="27">
        <f>E7</f>
        <v>0</v>
      </c>
      <c r="K7" s="27">
        <f>I7-D7</f>
        <v>0</v>
      </c>
      <c r="L7" s="27">
        <f>J7-F7</f>
        <v>0</v>
      </c>
      <c r="M7" s="32">
        <f>IF((I7&gt;=D7),K7,$O$3)</f>
        <v>0</v>
      </c>
      <c r="N7" s="32">
        <f>IF((J7&gt;=F7),L7,$O$3)</f>
        <v>0</v>
      </c>
      <c r="O7" s="32">
        <f>IF((D7&gt;=I7),-K7,$M$3)</f>
        <v>0</v>
      </c>
      <c r="P7" s="32">
        <f>IF((F7&gt;=J7),-L7,$M$3)</f>
        <v>0</v>
      </c>
      <c r="Q7" s="27">
        <f>SUM(I7:J7)</f>
        <v>0</v>
      </c>
      <c r="R7" s="27">
        <f>SUM(K7:L7)</f>
        <v>0</v>
      </c>
      <c r="S7" s="135">
        <f>SUM(O7:P7)</f>
        <v>0</v>
      </c>
      <c r="T7" s="136">
        <f>SUM(O7)</f>
        <v>0</v>
      </c>
      <c r="U7" s="27">
        <f>SUM(P7)</f>
        <v>0</v>
      </c>
      <c r="V7" s="16"/>
      <c r="W7" s="137" t="s">
        <v>205</v>
      </c>
      <c r="X7" s="31">
        <f>G7</f>
        <v>0</v>
      </c>
      <c r="Y7" s="31">
        <f>H7</f>
        <v>0</v>
      </c>
      <c r="Z7" s="31">
        <f>R7</f>
        <v>0</v>
      </c>
      <c r="AA7" s="31">
        <f>S7</f>
        <v>0</v>
      </c>
      <c r="AB7" s="16"/>
      <c r="AC7" s="44" t="s">
        <v>415</v>
      </c>
      <c r="AD7" s="138"/>
      <c r="AE7" s="31">
        <f t="shared" si="0"/>
        <v>0</v>
      </c>
      <c r="AF7" s="31">
        <f t="shared" si="0"/>
        <v>0</v>
      </c>
      <c r="AG7" s="31">
        <f t="shared" si="1"/>
        <v>0</v>
      </c>
      <c r="AH7" s="31">
        <f t="shared" si="1"/>
        <v>0</v>
      </c>
      <c r="AI7" s="11"/>
    </row>
    <row r="8" spans="1:35" ht="15.75">
      <c r="A8" s="140"/>
      <c r="B8" s="141" t="s">
        <v>207</v>
      </c>
      <c r="C8" s="63">
        <f aca="true" t="shared" si="2" ref="C8:U8">SUM(C6:C7)</f>
        <v>0</v>
      </c>
      <c r="D8" s="63">
        <f t="shared" si="2"/>
        <v>0</v>
      </c>
      <c r="E8" s="63">
        <f t="shared" si="2"/>
        <v>0</v>
      </c>
      <c r="F8" s="63">
        <f t="shared" si="2"/>
        <v>0</v>
      </c>
      <c r="G8" s="63">
        <f t="shared" si="2"/>
        <v>0</v>
      </c>
      <c r="H8" s="63">
        <f t="shared" si="2"/>
        <v>0</v>
      </c>
      <c r="I8" s="64">
        <f t="shared" si="2"/>
        <v>0</v>
      </c>
      <c r="J8" s="64">
        <f t="shared" si="2"/>
        <v>0</v>
      </c>
      <c r="K8" s="65">
        <f t="shared" si="2"/>
        <v>0</v>
      </c>
      <c r="L8" s="142">
        <f t="shared" si="2"/>
        <v>0</v>
      </c>
      <c r="M8" s="143">
        <f t="shared" si="2"/>
        <v>0</v>
      </c>
      <c r="N8" s="144">
        <f t="shared" si="2"/>
        <v>0</v>
      </c>
      <c r="O8" s="143">
        <f t="shared" si="2"/>
        <v>0</v>
      </c>
      <c r="P8" s="64">
        <f t="shared" si="2"/>
        <v>0</v>
      </c>
      <c r="Q8" s="64">
        <f t="shared" si="2"/>
        <v>0</v>
      </c>
      <c r="R8" s="64">
        <f t="shared" si="2"/>
        <v>0</v>
      </c>
      <c r="S8" s="64">
        <f t="shared" si="2"/>
        <v>0</v>
      </c>
      <c r="T8" s="145">
        <f t="shared" si="2"/>
        <v>0</v>
      </c>
      <c r="U8" s="64">
        <f t="shared" si="2"/>
        <v>0</v>
      </c>
      <c r="V8" s="16"/>
      <c r="W8" s="146" t="s">
        <v>391</v>
      </c>
      <c r="X8" s="147">
        <f>SUM(X6:X7)</f>
        <v>0</v>
      </c>
      <c r="Y8" s="147">
        <f>SUM(Y6:Y7)</f>
        <v>0</v>
      </c>
      <c r="Z8" s="147">
        <f>SUM(Z6:Z7)</f>
        <v>0</v>
      </c>
      <c r="AA8" s="147">
        <f>SUM(AA6:AA7)</f>
        <v>0</v>
      </c>
      <c r="AB8" s="16"/>
      <c r="AC8" s="44" t="s">
        <v>377</v>
      </c>
      <c r="AD8" s="138"/>
      <c r="AE8" s="31">
        <f t="shared" si="0"/>
        <v>0</v>
      </c>
      <c r="AF8" s="31">
        <f t="shared" si="0"/>
        <v>0</v>
      </c>
      <c r="AG8" s="31">
        <f t="shared" si="1"/>
        <v>0</v>
      </c>
      <c r="AH8" s="31">
        <f t="shared" si="1"/>
        <v>0</v>
      </c>
      <c r="AI8" s="11"/>
    </row>
    <row r="9" spans="1:35" ht="38.25">
      <c r="A9" s="148">
        <v>3</v>
      </c>
      <c r="B9" s="95" t="s">
        <v>272</v>
      </c>
      <c r="C9" s="133"/>
      <c r="D9" s="133"/>
      <c r="E9" s="133"/>
      <c r="F9" s="133"/>
      <c r="G9" s="35">
        <f aca="true" t="shared" si="3" ref="G9:G29">SUM(C9,E9)</f>
        <v>0</v>
      </c>
      <c r="H9" s="35">
        <f aca="true" t="shared" si="4" ref="H9:H29">SUM(D9,F9)</f>
        <v>0</v>
      </c>
      <c r="I9" s="32">
        <f>C9*0.5</f>
        <v>0</v>
      </c>
      <c r="J9" s="32">
        <f>E9*0.25</f>
        <v>0</v>
      </c>
      <c r="K9" s="32">
        <f aca="true" t="shared" si="5" ref="K9:K29">I9-D9</f>
        <v>0</v>
      </c>
      <c r="L9" s="32">
        <f aca="true" t="shared" si="6" ref="L9:L29">J9-F9</f>
        <v>0</v>
      </c>
      <c r="M9" s="32">
        <f aca="true" t="shared" si="7" ref="M9:M29">IF((I9&gt;=D9),K9,$O$3)</f>
        <v>0</v>
      </c>
      <c r="N9" s="32">
        <f aca="true" t="shared" si="8" ref="N9:N29">IF((J9&gt;=F9),L9,$O$3)</f>
        <v>0</v>
      </c>
      <c r="O9" s="32">
        <f aca="true" t="shared" si="9" ref="O9:O29">IF((D9&gt;=I9),-K9,$M$3)</f>
        <v>0</v>
      </c>
      <c r="P9" s="32">
        <f aca="true" t="shared" si="10" ref="P9:P29">IF((F9&gt;=J9),-L9,$M$3)</f>
        <v>0</v>
      </c>
      <c r="Q9" s="27">
        <f aca="true" t="shared" si="11" ref="Q9:Q29">SUM(I9:J9)</f>
        <v>0</v>
      </c>
      <c r="R9" s="27">
        <f aca="true" t="shared" si="12" ref="R9:R29">SUM(M9:N9)</f>
        <v>0</v>
      </c>
      <c r="S9" s="27">
        <f>SUM(O9:P9)</f>
        <v>0</v>
      </c>
      <c r="T9" s="149">
        <f aca="true" t="shared" si="13" ref="T9:T29">SUM(O9)</f>
        <v>0</v>
      </c>
      <c r="U9" s="32">
        <f aca="true" t="shared" si="14" ref="U9:U29">SUM(P9)</f>
        <v>0</v>
      </c>
      <c r="V9" s="11"/>
      <c r="W9" s="37"/>
      <c r="X9" s="37"/>
      <c r="Y9" s="37"/>
      <c r="Z9" s="37"/>
      <c r="AA9" s="37"/>
      <c r="AB9" s="54"/>
      <c r="AC9" s="150" t="s">
        <v>151</v>
      </c>
      <c r="AD9" s="151"/>
      <c r="AE9" s="152">
        <f t="shared" si="0"/>
        <v>0</v>
      </c>
      <c r="AF9" s="152">
        <f t="shared" si="0"/>
        <v>0</v>
      </c>
      <c r="AG9" s="152">
        <f t="shared" si="1"/>
        <v>0</v>
      </c>
      <c r="AH9" s="152">
        <f t="shared" si="1"/>
        <v>0</v>
      </c>
      <c r="AI9" s="11"/>
    </row>
    <row r="10" spans="1:35" ht="15.75">
      <c r="A10" s="131"/>
      <c r="B10" s="24" t="s">
        <v>409</v>
      </c>
      <c r="C10" s="133"/>
      <c r="D10" s="133"/>
      <c r="E10" s="133"/>
      <c r="F10" s="133"/>
      <c r="G10" s="26">
        <f t="shared" si="3"/>
        <v>0</v>
      </c>
      <c r="H10" s="26">
        <f t="shared" si="4"/>
        <v>0</v>
      </c>
      <c r="I10" s="32">
        <f>C10*0.5</f>
        <v>0</v>
      </c>
      <c r="J10" s="32">
        <f>E10*0.5</f>
        <v>0</v>
      </c>
      <c r="K10" s="32">
        <f t="shared" si="5"/>
        <v>0</v>
      </c>
      <c r="L10" s="32">
        <f t="shared" si="6"/>
        <v>0</v>
      </c>
      <c r="M10" s="32">
        <f t="shared" si="7"/>
        <v>0</v>
      </c>
      <c r="N10" s="32">
        <f t="shared" si="8"/>
        <v>0</v>
      </c>
      <c r="O10" s="32">
        <f t="shared" si="9"/>
        <v>0</v>
      </c>
      <c r="P10" s="32">
        <f t="shared" si="10"/>
        <v>0</v>
      </c>
      <c r="Q10" s="27">
        <f t="shared" si="11"/>
        <v>0</v>
      </c>
      <c r="R10" s="27">
        <f t="shared" si="12"/>
        <v>0</v>
      </c>
      <c r="S10" s="27" t="s">
        <v>333</v>
      </c>
      <c r="T10" s="32">
        <f t="shared" si="13"/>
        <v>0</v>
      </c>
      <c r="U10" s="32">
        <f t="shared" si="14"/>
        <v>0</v>
      </c>
      <c r="V10" s="11"/>
      <c r="AB10" s="54"/>
      <c r="AC10" s="44" t="s">
        <v>286</v>
      </c>
      <c r="AD10" s="138"/>
      <c r="AE10" s="31">
        <f t="shared" si="0"/>
        <v>0</v>
      </c>
      <c r="AF10" s="31">
        <f t="shared" si="0"/>
        <v>0</v>
      </c>
      <c r="AG10" s="31">
        <f t="shared" si="1"/>
        <v>0</v>
      </c>
      <c r="AH10" s="31">
        <f t="shared" si="1"/>
        <v>0</v>
      </c>
      <c r="AI10" s="11"/>
    </row>
    <row r="11" spans="1:35" ht="15.75">
      <c r="A11" s="131"/>
      <c r="B11" s="24" t="s">
        <v>14</v>
      </c>
      <c r="C11" s="133"/>
      <c r="D11" s="133"/>
      <c r="E11" s="133"/>
      <c r="F11" s="133"/>
      <c r="G11" s="26">
        <f t="shared" si="3"/>
        <v>0</v>
      </c>
      <c r="H11" s="26">
        <f t="shared" si="4"/>
        <v>0</v>
      </c>
      <c r="I11" s="32">
        <f>C11*0.5</f>
        <v>0</v>
      </c>
      <c r="J11" s="32">
        <f>E11*0.75</f>
        <v>0</v>
      </c>
      <c r="K11" s="32">
        <f t="shared" si="5"/>
        <v>0</v>
      </c>
      <c r="L11" s="32">
        <f t="shared" si="6"/>
        <v>0</v>
      </c>
      <c r="M11" s="32">
        <f t="shared" si="7"/>
        <v>0</v>
      </c>
      <c r="N11" s="32">
        <f t="shared" si="8"/>
        <v>0</v>
      </c>
      <c r="O11" s="32">
        <f t="shared" si="9"/>
        <v>0</v>
      </c>
      <c r="P11" s="32">
        <f t="shared" si="10"/>
        <v>0</v>
      </c>
      <c r="Q11" s="27">
        <f t="shared" si="11"/>
        <v>0</v>
      </c>
      <c r="R11" s="27">
        <f t="shared" si="12"/>
        <v>0</v>
      </c>
      <c r="S11" s="27">
        <f aca="true" t="shared" si="15" ref="S11:S29">SUM(O11:P11)</f>
        <v>0</v>
      </c>
      <c r="T11" s="32">
        <f t="shared" si="13"/>
        <v>0</v>
      </c>
      <c r="U11" s="32">
        <f t="shared" si="14"/>
        <v>0</v>
      </c>
      <c r="V11" s="11"/>
      <c r="AB11" s="54"/>
      <c r="AC11" s="81" t="s">
        <v>82</v>
      </c>
      <c r="AD11" s="153"/>
      <c r="AE11" s="154">
        <f>SUM(AE6:AE10)</f>
        <v>0</v>
      </c>
      <c r="AF11" s="154">
        <f>SUM(AF6:AF10)</f>
        <v>0</v>
      </c>
      <c r="AG11" s="154">
        <f>SUM(AG6:AG10)</f>
        <v>0</v>
      </c>
      <c r="AH11" s="154">
        <f>SUM(AH6:AH10)</f>
        <v>0</v>
      </c>
      <c r="AI11" s="11"/>
    </row>
    <row r="12" spans="1:35" ht="15.75">
      <c r="A12" s="131"/>
      <c r="B12" s="24" t="s">
        <v>255</v>
      </c>
      <c r="C12" s="133"/>
      <c r="D12" s="133"/>
      <c r="E12" s="133">
        <v>1</v>
      </c>
      <c r="F12" s="133">
        <v>1</v>
      </c>
      <c r="G12" s="26">
        <f t="shared" si="3"/>
        <v>1</v>
      </c>
      <c r="H12" s="26">
        <f t="shared" si="4"/>
        <v>1</v>
      </c>
      <c r="I12" s="32">
        <f>C12*0.5</f>
        <v>0</v>
      </c>
      <c r="J12" s="32">
        <f aca="true" t="shared" si="16" ref="J12:J29">E12*1</f>
        <v>1</v>
      </c>
      <c r="K12" s="32">
        <f t="shared" si="5"/>
        <v>0</v>
      </c>
      <c r="L12" s="32">
        <f t="shared" si="6"/>
        <v>0</v>
      </c>
      <c r="M12" s="32">
        <f t="shared" si="7"/>
        <v>0</v>
      </c>
      <c r="N12" s="32">
        <f t="shared" si="8"/>
        <v>0</v>
      </c>
      <c r="O12" s="32">
        <f t="shared" si="9"/>
        <v>0</v>
      </c>
      <c r="P12" s="32">
        <f t="shared" si="10"/>
        <v>0</v>
      </c>
      <c r="Q12" s="27">
        <f t="shared" si="11"/>
        <v>1</v>
      </c>
      <c r="R12" s="27">
        <f t="shared" si="12"/>
        <v>0</v>
      </c>
      <c r="S12" s="27">
        <f t="shared" si="15"/>
        <v>0</v>
      </c>
      <c r="T12" s="32">
        <f t="shared" si="13"/>
        <v>0</v>
      </c>
      <c r="U12" s="32">
        <f t="shared" si="14"/>
        <v>0</v>
      </c>
      <c r="V12" s="11"/>
      <c r="AB12" s="54"/>
      <c r="AC12" s="155" t="s">
        <v>405</v>
      </c>
      <c r="AD12" s="138"/>
      <c r="AE12" s="31">
        <f aca="true" t="shared" si="17" ref="AE12:AF14">G38</f>
        <v>0</v>
      </c>
      <c r="AF12" s="31">
        <f t="shared" si="17"/>
        <v>0</v>
      </c>
      <c r="AG12" s="31">
        <f aca="true" t="shared" si="18" ref="AG12:AH14">R38</f>
        <v>0</v>
      </c>
      <c r="AH12" s="31">
        <f t="shared" si="18"/>
        <v>0</v>
      </c>
      <c r="AI12" s="11"/>
    </row>
    <row r="13" spans="1:35" ht="15.75">
      <c r="A13" s="131"/>
      <c r="B13" s="24" t="s">
        <v>94</v>
      </c>
      <c r="C13" s="133"/>
      <c r="D13" s="133"/>
      <c r="E13" s="133"/>
      <c r="F13" s="133"/>
      <c r="G13" s="26">
        <f t="shared" si="3"/>
        <v>0</v>
      </c>
      <c r="H13" s="26">
        <f t="shared" si="4"/>
        <v>0</v>
      </c>
      <c r="I13" s="32">
        <f>C13*0.5</f>
        <v>0</v>
      </c>
      <c r="J13" s="32">
        <f t="shared" si="16"/>
        <v>0</v>
      </c>
      <c r="K13" s="32">
        <f t="shared" si="5"/>
        <v>0</v>
      </c>
      <c r="L13" s="32">
        <f t="shared" si="6"/>
        <v>0</v>
      </c>
      <c r="M13" s="32">
        <f t="shared" si="7"/>
        <v>0</v>
      </c>
      <c r="N13" s="32">
        <f t="shared" si="8"/>
        <v>0</v>
      </c>
      <c r="O13" s="32">
        <f t="shared" si="9"/>
        <v>0</v>
      </c>
      <c r="P13" s="32">
        <f t="shared" si="10"/>
        <v>0</v>
      </c>
      <c r="Q13" s="27">
        <f t="shared" si="11"/>
        <v>0</v>
      </c>
      <c r="R13" s="27">
        <f t="shared" si="12"/>
        <v>0</v>
      </c>
      <c r="S13" s="27">
        <f t="shared" si="15"/>
        <v>0</v>
      </c>
      <c r="T13" s="32">
        <f t="shared" si="13"/>
        <v>0</v>
      </c>
      <c r="U13" s="32">
        <f t="shared" si="14"/>
        <v>0</v>
      </c>
      <c r="V13" s="11"/>
      <c r="AB13" s="54"/>
      <c r="AC13" s="79" t="s">
        <v>324</v>
      </c>
      <c r="AD13" s="138"/>
      <c r="AE13" s="31">
        <f t="shared" si="17"/>
        <v>0</v>
      </c>
      <c r="AF13" s="31">
        <f t="shared" si="17"/>
        <v>0</v>
      </c>
      <c r="AG13" s="31">
        <f t="shared" si="18"/>
        <v>0</v>
      </c>
      <c r="AH13" s="31">
        <f t="shared" si="18"/>
        <v>0</v>
      </c>
      <c r="AI13" s="11"/>
    </row>
    <row r="14" spans="1:35" ht="15.75">
      <c r="A14" s="131"/>
      <c r="B14" s="24" t="s">
        <v>323</v>
      </c>
      <c r="C14" s="133"/>
      <c r="D14" s="133"/>
      <c r="E14" s="133"/>
      <c r="F14" s="133"/>
      <c r="G14" s="26">
        <f t="shared" si="3"/>
        <v>0</v>
      </c>
      <c r="H14" s="26">
        <f t="shared" si="4"/>
        <v>0</v>
      </c>
      <c r="I14" s="32">
        <f>C14*0.75</f>
        <v>0</v>
      </c>
      <c r="J14" s="32">
        <f t="shared" si="16"/>
        <v>0</v>
      </c>
      <c r="K14" s="32">
        <f t="shared" si="5"/>
        <v>0</v>
      </c>
      <c r="L14" s="32">
        <f t="shared" si="6"/>
        <v>0</v>
      </c>
      <c r="M14" s="32">
        <f t="shared" si="7"/>
        <v>0</v>
      </c>
      <c r="N14" s="32">
        <f t="shared" si="8"/>
        <v>0</v>
      </c>
      <c r="O14" s="32">
        <f t="shared" si="9"/>
        <v>0</v>
      </c>
      <c r="P14" s="32">
        <f t="shared" si="10"/>
        <v>0</v>
      </c>
      <c r="Q14" s="27">
        <f t="shared" si="11"/>
        <v>0</v>
      </c>
      <c r="R14" s="27">
        <f t="shared" si="12"/>
        <v>0</v>
      </c>
      <c r="S14" s="27">
        <f t="shared" si="15"/>
        <v>0</v>
      </c>
      <c r="T14" s="32">
        <f t="shared" si="13"/>
        <v>0</v>
      </c>
      <c r="U14" s="32">
        <f t="shared" si="14"/>
        <v>0</v>
      </c>
      <c r="V14" s="11"/>
      <c r="W14" s="156" t="s">
        <v>354</v>
      </c>
      <c r="AB14" s="54"/>
      <c r="AC14" s="79" t="s">
        <v>193</v>
      </c>
      <c r="AD14" s="138"/>
      <c r="AE14" s="31">
        <f t="shared" si="17"/>
        <v>0</v>
      </c>
      <c r="AF14" s="31">
        <f t="shared" si="17"/>
        <v>0</v>
      </c>
      <c r="AG14" s="31">
        <f t="shared" si="18"/>
        <v>0</v>
      </c>
      <c r="AH14" s="31">
        <f t="shared" si="18"/>
        <v>0</v>
      </c>
      <c r="AI14" s="11"/>
    </row>
    <row r="15" spans="1:34" ht="15.75">
      <c r="A15" s="131"/>
      <c r="B15" s="24" t="s">
        <v>148</v>
      </c>
      <c r="C15" s="133"/>
      <c r="D15" s="133"/>
      <c r="E15" s="133"/>
      <c r="F15" s="133"/>
      <c r="G15" s="26">
        <f t="shared" si="3"/>
        <v>0</v>
      </c>
      <c r="H15" s="26">
        <f t="shared" si="4"/>
        <v>0</v>
      </c>
      <c r="I15" s="32">
        <f>C15*0.75</f>
        <v>0</v>
      </c>
      <c r="J15" s="32">
        <f t="shared" si="16"/>
        <v>0</v>
      </c>
      <c r="K15" s="32">
        <f t="shared" si="5"/>
        <v>0</v>
      </c>
      <c r="L15" s="32">
        <f t="shared" si="6"/>
        <v>0</v>
      </c>
      <c r="M15" s="32">
        <f t="shared" si="7"/>
        <v>0</v>
      </c>
      <c r="N15" s="32">
        <f t="shared" si="8"/>
        <v>0</v>
      </c>
      <c r="O15" s="32">
        <f t="shared" si="9"/>
        <v>0</v>
      </c>
      <c r="P15" s="32">
        <f t="shared" si="10"/>
        <v>0</v>
      </c>
      <c r="Q15" s="27">
        <f t="shared" si="11"/>
        <v>0</v>
      </c>
      <c r="R15" s="27">
        <f t="shared" si="12"/>
        <v>0</v>
      </c>
      <c r="S15" s="27">
        <f t="shared" si="15"/>
        <v>0</v>
      </c>
      <c r="T15" s="32">
        <f t="shared" si="13"/>
        <v>0</v>
      </c>
      <c r="U15" s="32">
        <f t="shared" si="14"/>
        <v>0</v>
      </c>
      <c r="V15" s="11"/>
      <c r="AC15" s="37"/>
      <c r="AD15" s="37"/>
      <c r="AE15" s="37"/>
      <c r="AF15" s="37"/>
      <c r="AG15" s="37"/>
      <c r="AH15" s="37"/>
    </row>
    <row r="16" spans="1:34" ht="15.75">
      <c r="A16" s="131"/>
      <c r="B16" s="24" t="s">
        <v>213</v>
      </c>
      <c r="C16" s="133"/>
      <c r="D16" s="133"/>
      <c r="E16" s="133"/>
      <c r="F16" s="133"/>
      <c r="G16" s="26">
        <f t="shared" si="3"/>
        <v>0</v>
      </c>
      <c r="H16" s="26">
        <f t="shared" si="4"/>
        <v>0</v>
      </c>
      <c r="I16" s="32">
        <f aca="true" t="shared" si="19" ref="I16:I29">C16*1</f>
        <v>0</v>
      </c>
      <c r="J16" s="32">
        <f t="shared" si="16"/>
        <v>0</v>
      </c>
      <c r="K16" s="32">
        <f t="shared" si="5"/>
        <v>0</v>
      </c>
      <c r="L16" s="32">
        <f t="shared" si="6"/>
        <v>0</v>
      </c>
      <c r="M16" s="32">
        <f t="shared" si="7"/>
        <v>0</v>
      </c>
      <c r="N16" s="32">
        <f t="shared" si="8"/>
        <v>0</v>
      </c>
      <c r="O16" s="32">
        <f t="shared" si="9"/>
        <v>0</v>
      </c>
      <c r="P16" s="32">
        <f t="shared" si="10"/>
        <v>0</v>
      </c>
      <c r="Q16" s="27">
        <f t="shared" si="11"/>
        <v>0</v>
      </c>
      <c r="R16" s="27">
        <f t="shared" si="12"/>
        <v>0</v>
      </c>
      <c r="S16" s="27">
        <f t="shared" si="15"/>
        <v>0</v>
      </c>
      <c r="T16" s="32">
        <f t="shared" si="13"/>
        <v>0</v>
      </c>
      <c r="U16" s="32">
        <f t="shared" si="14"/>
        <v>0</v>
      </c>
      <c r="V16" s="11"/>
      <c r="W16" s="60" t="s">
        <v>70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5" ht="15.75">
      <c r="A17" s="131"/>
      <c r="B17" s="24" t="s">
        <v>104</v>
      </c>
      <c r="C17" s="133"/>
      <c r="D17" s="133"/>
      <c r="E17" s="133"/>
      <c r="F17" s="133"/>
      <c r="G17" s="26">
        <f t="shared" si="3"/>
        <v>0</v>
      </c>
      <c r="H17" s="26">
        <f t="shared" si="4"/>
        <v>0</v>
      </c>
      <c r="I17" s="32">
        <f t="shared" si="19"/>
        <v>0</v>
      </c>
      <c r="J17" s="32">
        <f t="shared" si="16"/>
        <v>0</v>
      </c>
      <c r="K17" s="32">
        <f t="shared" si="5"/>
        <v>0</v>
      </c>
      <c r="L17" s="32">
        <f t="shared" si="6"/>
        <v>0</v>
      </c>
      <c r="M17" s="32">
        <f t="shared" si="7"/>
        <v>0</v>
      </c>
      <c r="N17" s="32">
        <f t="shared" si="8"/>
        <v>0</v>
      </c>
      <c r="O17" s="32">
        <f t="shared" si="9"/>
        <v>0</v>
      </c>
      <c r="P17" s="32">
        <f t="shared" si="10"/>
        <v>0</v>
      </c>
      <c r="Q17" s="27">
        <f t="shared" si="11"/>
        <v>0</v>
      </c>
      <c r="R17" s="27">
        <f t="shared" si="12"/>
        <v>0</v>
      </c>
      <c r="S17" s="27">
        <f t="shared" si="15"/>
        <v>0</v>
      </c>
      <c r="T17" s="32">
        <f t="shared" si="13"/>
        <v>0</v>
      </c>
      <c r="U17" s="32">
        <f t="shared" si="14"/>
        <v>0</v>
      </c>
      <c r="V17" s="16"/>
      <c r="W17" s="370" t="s">
        <v>33</v>
      </c>
      <c r="X17" s="371"/>
      <c r="Y17" s="371"/>
      <c r="Z17" s="371"/>
      <c r="AA17" s="371"/>
      <c r="AB17" s="372"/>
      <c r="AC17" s="370" t="s">
        <v>10</v>
      </c>
      <c r="AD17" s="371"/>
      <c r="AE17" s="371"/>
      <c r="AF17" s="371"/>
      <c r="AG17" s="371"/>
      <c r="AH17" s="372"/>
      <c r="AI17" s="11"/>
    </row>
    <row r="18" spans="1:35" ht="25.5">
      <c r="A18" s="131"/>
      <c r="B18" s="24" t="s">
        <v>416</v>
      </c>
      <c r="C18" s="133"/>
      <c r="D18" s="133"/>
      <c r="E18" s="133"/>
      <c r="F18" s="133"/>
      <c r="G18" s="26">
        <f t="shared" si="3"/>
        <v>0</v>
      </c>
      <c r="H18" s="26">
        <f t="shared" si="4"/>
        <v>0</v>
      </c>
      <c r="I18" s="32">
        <f t="shared" si="19"/>
        <v>0</v>
      </c>
      <c r="J18" s="32">
        <f t="shared" si="16"/>
        <v>0</v>
      </c>
      <c r="K18" s="32">
        <f t="shared" si="5"/>
        <v>0</v>
      </c>
      <c r="L18" s="32">
        <f t="shared" si="6"/>
        <v>0</v>
      </c>
      <c r="M18" s="32">
        <f t="shared" si="7"/>
        <v>0</v>
      </c>
      <c r="N18" s="32">
        <f t="shared" si="8"/>
        <v>0</v>
      </c>
      <c r="O18" s="32">
        <f t="shared" si="9"/>
        <v>0</v>
      </c>
      <c r="P18" s="32">
        <f t="shared" si="10"/>
        <v>0</v>
      </c>
      <c r="Q18" s="27">
        <f t="shared" si="11"/>
        <v>0</v>
      </c>
      <c r="R18" s="27">
        <f t="shared" si="12"/>
        <v>0</v>
      </c>
      <c r="S18" s="27">
        <f t="shared" si="15"/>
        <v>0</v>
      </c>
      <c r="T18" s="32">
        <f t="shared" si="13"/>
        <v>0</v>
      </c>
      <c r="U18" s="32">
        <f t="shared" si="14"/>
        <v>0</v>
      </c>
      <c r="V18" s="16"/>
      <c r="W18" s="22" t="s">
        <v>23</v>
      </c>
      <c r="X18" s="22" t="s">
        <v>1</v>
      </c>
      <c r="Y18" s="22" t="s">
        <v>30</v>
      </c>
      <c r="Z18" s="22" t="s">
        <v>183</v>
      </c>
      <c r="AA18" s="157" t="s">
        <v>24</v>
      </c>
      <c r="AB18" s="158" t="s">
        <v>48</v>
      </c>
      <c r="AC18" s="159" t="s">
        <v>23</v>
      </c>
      <c r="AD18" s="22" t="s">
        <v>1</v>
      </c>
      <c r="AE18" s="22" t="s">
        <v>30</v>
      </c>
      <c r="AF18" s="22" t="s">
        <v>183</v>
      </c>
      <c r="AG18" s="22" t="s">
        <v>59</v>
      </c>
      <c r="AH18" s="22" t="s">
        <v>48</v>
      </c>
      <c r="AI18" s="11"/>
    </row>
    <row r="19" spans="1:35" ht="15.75">
      <c r="A19" s="131"/>
      <c r="B19" s="24" t="s">
        <v>87</v>
      </c>
      <c r="C19" s="133"/>
      <c r="D19" s="133"/>
      <c r="E19" s="133"/>
      <c r="F19" s="133"/>
      <c r="G19" s="26">
        <f t="shared" si="3"/>
        <v>0</v>
      </c>
      <c r="H19" s="26">
        <f t="shared" si="4"/>
        <v>0</v>
      </c>
      <c r="I19" s="32">
        <f t="shared" si="19"/>
        <v>0</v>
      </c>
      <c r="J19" s="32">
        <f t="shared" si="16"/>
        <v>0</v>
      </c>
      <c r="K19" s="32">
        <f t="shared" si="5"/>
        <v>0</v>
      </c>
      <c r="L19" s="32">
        <f t="shared" si="6"/>
        <v>0</v>
      </c>
      <c r="M19" s="32">
        <f t="shared" si="7"/>
        <v>0</v>
      </c>
      <c r="N19" s="32">
        <f t="shared" si="8"/>
        <v>0</v>
      </c>
      <c r="O19" s="32">
        <f t="shared" si="9"/>
        <v>0</v>
      </c>
      <c r="P19" s="32">
        <f t="shared" si="10"/>
        <v>0</v>
      </c>
      <c r="Q19" s="27">
        <f t="shared" si="11"/>
        <v>0</v>
      </c>
      <c r="R19" s="27">
        <f t="shared" si="12"/>
        <v>0</v>
      </c>
      <c r="S19" s="27">
        <f t="shared" si="15"/>
        <v>0</v>
      </c>
      <c r="T19" s="32">
        <f t="shared" si="13"/>
        <v>0</v>
      </c>
      <c r="U19" s="32">
        <f t="shared" si="14"/>
        <v>0</v>
      </c>
      <c r="V19" s="16"/>
      <c r="W19" s="70" t="s">
        <v>362</v>
      </c>
      <c r="X19" s="31">
        <f>SUM(C9:C13)</f>
        <v>0</v>
      </c>
      <c r="Y19" s="31">
        <f>SUM(D9:D13)</f>
        <v>0</v>
      </c>
      <c r="Z19" s="31">
        <f>SUM(I9:I13)</f>
        <v>0</v>
      </c>
      <c r="AA19" s="31">
        <f>SUM(M9:M13)</f>
        <v>0</v>
      </c>
      <c r="AB19" s="31">
        <f>SUM(T9:T13)</f>
        <v>0</v>
      </c>
      <c r="AC19" s="149" t="s">
        <v>243</v>
      </c>
      <c r="AD19" s="31">
        <f aca="true" t="shared" si="20" ref="AD19:AE21">E9</f>
        <v>0</v>
      </c>
      <c r="AE19" s="31">
        <f t="shared" si="20"/>
        <v>0</v>
      </c>
      <c r="AF19" s="31">
        <f>J9</f>
        <v>0</v>
      </c>
      <c r="AG19" s="31">
        <f>N9</f>
        <v>0</v>
      </c>
      <c r="AH19" s="31">
        <f>U9</f>
        <v>0</v>
      </c>
      <c r="AI19" s="11"/>
    </row>
    <row r="20" spans="1:35" ht="15.75">
      <c r="A20" s="131"/>
      <c r="B20" s="24" t="s">
        <v>177</v>
      </c>
      <c r="C20" s="133"/>
      <c r="D20" s="133"/>
      <c r="E20" s="133"/>
      <c r="F20" s="133"/>
      <c r="G20" s="26">
        <f t="shared" si="3"/>
        <v>0</v>
      </c>
      <c r="H20" s="26">
        <f t="shared" si="4"/>
        <v>0</v>
      </c>
      <c r="I20" s="32">
        <f t="shared" si="19"/>
        <v>0</v>
      </c>
      <c r="J20" s="32">
        <f t="shared" si="16"/>
        <v>0</v>
      </c>
      <c r="K20" s="32">
        <f t="shared" si="5"/>
        <v>0</v>
      </c>
      <c r="L20" s="32">
        <f t="shared" si="6"/>
        <v>0</v>
      </c>
      <c r="M20" s="32">
        <f t="shared" si="7"/>
        <v>0</v>
      </c>
      <c r="N20" s="32">
        <f t="shared" si="8"/>
        <v>0</v>
      </c>
      <c r="O20" s="32">
        <f t="shared" si="9"/>
        <v>0</v>
      </c>
      <c r="P20" s="32">
        <f t="shared" si="10"/>
        <v>0</v>
      </c>
      <c r="Q20" s="27">
        <f t="shared" si="11"/>
        <v>0</v>
      </c>
      <c r="R20" s="27">
        <f t="shared" si="12"/>
        <v>0</v>
      </c>
      <c r="S20" s="27">
        <f t="shared" si="15"/>
        <v>0</v>
      </c>
      <c r="T20" s="32">
        <f t="shared" si="13"/>
        <v>0</v>
      </c>
      <c r="U20" s="32">
        <f t="shared" si="14"/>
        <v>0</v>
      </c>
      <c r="V20" s="16"/>
      <c r="W20" s="70" t="s">
        <v>323</v>
      </c>
      <c r="X20" s="31">
        <f>SUM(C14:C15)</f>
        <v>0</v>
      </c>
      <c r="Y20" s="31">
        <f>SUM(D14:D15)</f>
        <v>0</v>
      </c>
      <c r="Z20" s="31">
        <f>SUM(I14:I15)</f>
        <v>0</v>
      </c>
      <c r="AA20" s="31">
        <f>SUM(M14:M15)</f>
        <v>0</v>
      </c>
      <c r="AB20" s="31">
        <f>SUM(T14:T15)</f>
        <v>0</v>
      </c>
      <c r="AC20" s="70" t="s">
        <v>409</v>
      </c>
      <c r="AD20" s="31">
        <f t="shared" si="20"/>
        <v>0</v>
      </c>
      <c r="AE20" s="31">
        <f t="shared" si="20"/>
        <v>0</v>
      </c>
      <c r="AF20" s="31">
        <f>J10</f>
        <v>0</v>
      </c>
      <c r="AG20" s="31">
        <f>N10</f>
        <v>0</v>
      </c>
      <c r="AH20" s="31">
        <f>U10</f>
        <v>0</v>
      </c>
      <c r="AI20" s="11"/>
    </row>
    <row r="21" spans="1:35" ht="15.75">
      <c r="A21" s="131"/>
      <c r="B21" s="24" t="s">
        <v>306</v>
      </c>
      <c r="C21" s="133"/>
      <c r="D21" s="133"/>
      <c r="E21" s="133"/>
      <c r="F21" s="133"/>
      <c r="G21" s="26">
        <f t="shared" si="3"/>
        <v>0</v>
      </c>
      <c r="H21" s="26">
        <f t="shared" si="4"/>
        <v>0</v>
      </c>
      <c r="I21" s="32">
        <f t="shared" si="19"/>
        <v>0</v>
      </c>
      <c r="J21" s="32">
        <f t="shared" si="16"/>
        <v>0</v>
      </c>
      <c r="K21" s="32">
        <f t="shared" si="5"/>
        <v>0</v>
      </c>
      <c r="L21" s="32">
        <f t="shared" si="6"/>
        <v>0</v>
      </c>
      <c r="M21" s="32">
        <f t="shared" si="7"/>
        <v>0</v>
      </c>
      <c r="N21" s="32">
        <f t="shared" si="8"/>
        <v>0</v>
      </c>
      <c r="O21" s="32">
        <f t="shared" si="9"/>
        <v>0</v>
      </c>
      <c r="P21" s="32">
        <f t="shared" si="10"/>
        <v>0</v>
      </c>
      <c r="Q21" s="27">
        <f t="shared" si="11"/>
        <v>0</v>
      </c>
      <c r="R21" s="27">
        <f t="shared" si="12"/>
        <v>0</v>
      </c>
      <c r="S21" s="27">
        <f t="shared" si="15"/>
        <v>0</v>
      </c>
      <c r="T21" s="32">
        <f t="shared" si="13"/>
        <v>0</v>
      </c>
      <c r="U21" s="32">
        <f t="shared" si="14"/>
        <v>0</v>
      </c>
      <c r="V21" s="16"/>
      <c r="W21" s="70" t="s">
        <v>213</v>
      </c>
      <c r="X21" s="31">
        <f>SUM(C16:C29)</f>
        <v>0</v>
      </c>
      <c r="Y21" s="31">
        <f>SUM(D16:D29)</f>
        <v>0</v>
      </c>
      <c r="Z21" s="31">
        <f>SUM(I16:I29)</f>
        <v>0</v>
      </c>
      <c r="AA21" s="31">
        <f>SUM(M16:M29)</f>
        <v>0</v>
      </c>
      <c r="AB21" s="31">
        <f>SUM(T16:T29)</f>
        <v>0</v>
      </c>
      <c r="AC21" s="70" t="s">
        <v>14</v>
      </c>
      <c r="AD21" s="31">
        <f t="shared" si="20"/>
        <v>0</v>
      </c>
      <c r="AE21" s="31">
        <f t="shared" si="20"/>
        <v>0</v>
      </c>
      <c r="AF21" s="31">
        <f>J11</f>
        <v>0</v>
      </c>
      <c r="AG21" s="31">
        <f>N11</f>
        <v>0</v>
      </c>
      <c r="AH21" s="31">
        <f>U11</f>
        <v>0</v>
      </c>
      <c r="AI21" s="11"/>
    </row>
    <row r="22" spans="1:35" ht="15.75">
      <c r="A22" s="131"/>
      <c r="B22" s="24" t="s">
        <v>271</v>
      </c>
      <c r="C22" s="133"/>
      <c r="D22" s="133"/>
      <c r="E22" s="133"/>
      <c r="F22" s="133"/>
      <c r="G22" s="26">
        <f t="shared" si="3"/>
        <v>0</v>
      </c>
      <c r="H22" s="26">
        <f t="shared" si="4"/>
        <v>0</v>
      </c>
      <c r="I22" s="32">
        <f t="shared" si="19"/>
        <v>0</v>
      </c>
      <c r="J22" s="32">
        <f t="shared" si="16"/>
        <v>0</v>
      </c>
      <c r="K22" s="32">
        <f t="shared" si="5"/>
        <v>0</v>
      </c>
      <c r="L22" s="32">
        <f t="shared" si="6"/>
        <v>0</v>
      </c>
      <c r="M22" s="32">
        <f t="shared" si="7"/>
        <v>0</v>
      </c>
      <c r="N22" s="32">
        <f t="shared" si="8"/>
        <v>0</v>
      </c>
      <c r="O22" s="32">
        <f t="shared" si="9"/>
        <v>0</v>
      </c>
      <c r="P22" s="32">
        <f t="shared" si="10"/>
        <v>0</v>
      </c>
      <c r="Q22" s="27">
        <f t="shared" si="11"/>
        <v>0</v>
      </c>
      <c r="R22" s="27">
        <f t="shared" si="12"/>
        <v>0</v>
      </c>
      <c r="S22" s="27">
        <f t="shared" si="15"/>
        <v>0</v>
      </c>
      <c r="T22" s="32">
        <f t="shared" si="13"/>
        <v>0</v>
      </c>
      <c r="U22" s="32">
        <f t="shared" si="14"/>
        <v>0</v>
      </c>
      <c r="V22" s="16"/>
      <c r="W22" s="70"/>
      <c r="X22" s="30"/>
      <c r="Y22" s="30"/>
      <c r="Z22" s="30"/>
      <c r="AA22" s="30"/>
      <c r="AB22" s="30"/>
      <c r="AC22" s="70" t="s">
        <v>255</v>
      </c>
      <c r="AD22" s="31">
        <f>SUM(E12:E29)</f>
        <v>1</v>
      </c>
      <c r="AE22" s="31">
        <f>SUM(F12:F29)</f>
        <v>1</v>
      </c>
      <c r="AF22" s="31">
        <f>SUM(J12:J29)</f>
        <v>1</v>
      </c>
      <c r="AG22" s="31">
        <f>SUM(N12:N29)</f>
        <v>0</v>
      </c>
      <c r="AH22" s="31">
        <f>SUM(U12:U29)</f>
        <v>0</v>
      </c>
      <c r="AI22" s="11"/>
    </row>
    <row r="23" spans="1:35" ht="15.75">
      <c r="A23" s="131"/>
      <c r="B23" s="24" t="s">
        <v>9</v>
      </c>
      <c r="C23" s="133"/>
      <c r="D23" s="133"/>
      <c r="E23" s="133"/>
      <c r="F23" s="133"/>
      <c r="G23" s="26">
        <f t="shared" si="3"/>
        <v>0</v>
      </c>
      <c r="H23" s="26">
        <f t="shared" si="4"/>
        <v>0</v>
      </c>
      <c r="I23" s="32">
        <f t="shared" si="19"/>
        <v>0</v>
      </c>
      <c r="J23" s="32">
        <f t="shared" si="16"/>
        <v>0</v>
      </c>
      <c r="K23" s="32">
        <f t="shared" si="5"/>
        <v>0</v>
      </c>
      <c r="L23" s="32">
        <f t="shared" si="6"/>
        <v>0</v>
      </c>
      <c r="M23" s="32">
        <f t="shared" si="7"/>
        <v>0</v>
      </c>
      <c r="N23" s="32">
        <f t="shared" si="8"/>
        <v>0</v>
      </c>
      <c r="O23" s="32">
        <f t="shared" si="9"/>
        <v>0</v>
      </c>
      <c r="P23" s="32">
        <f t="shared" si="10"/>
        <v>0</v>
      </c>
      <c r="Q23" s="27">
        <f t="shared" si="11"/>
        <v>0</v>
      </c>
      <c r="R23" s="27">
        <f t="shared" si="12"/>
        <v>0</v>
      </c>
      <c r="S23" s="27">
        <f t="shared" si="15"/>
        <v>0</v>
      </c>
      <c r="T23" s="32">
        <f t="shared" si="13"/>
        <v>0</v>
      </c>
      <c r="U23" s="32">
        <f t="shared" si="14"/>
        <v>0</v>
      </c>
      <c r="V23" s="16"/>
      <c r="W23" s="70"/>
      <c r="X23" s="30"/>
      <c r="Y23" s="30"/>
      <c r="Z23" s="30"/>
      <c r="AA23" s="30"/>
      <c r="AB23" s="30"/>
      <c r="AC23" s="160"/>
      <c r="AD23" s="160"/>
      <c r="AE23" s="160"/>
      <c r="AF23" s="160"/>
      <c r="AG23" s="160"/>
      <c r="AH23" s="160"/>
      <c r="AI23" s="11"/>
    </row>
    <row r="24" spans="1:35" ht="15.75">
      <c r="A24" s="131"/>
      <c r="B24" s="24" t="s">
        <v>108</v>
      </c>
      <c r="C24" s="133"/>
      <c r="D24" s="133"/>
      <c r="E24" s="133"/>
      <c r="F24" s="133"/>
      <c r="G24" s="26">
        <f t="shared" si="3"/>
        <v>0</v>
      </c>
      <c r="H24" s="26">
        <f t="shared" si="4"/>
        <v>0</v>
      </c>
      <c r="I24" s="32">
        <f t="shared" si="19"/>
        <v>0</v>
      </c>
      <c r="J24" s="32">
        <f t="shared" si="16"/>
        <v>0</v>
      </c>
      <c r="K24" s="32">
        <f t="shared" si="5"/>
        <v>0</v>
      </c>
      <c r="L24" s="32">
        <f t="shared" si="6"/>
        <v>0</v>
      </c>
      <c r="M24" s="32">
        <f t="shared" si="7"/>
        <v>0</v>
      </c>
      <c r="N24" s="32">
        <f t="shared" si="8"/>
        <v>0</v>
      </c>
      <c r="O24" s="32">
        <f t="shared" si="9"/>
        <v>0</v>
      </c>
      <c r="P24" s="32">
        <f t="shared" si="10"/>
        <v>0</v>
      </c>
      <c r="Q24" s="27">
        <f t="shared" si="11"/>
        <v>0</v>
      </c>
      <c r="R24" s="27">
        <f t="shared" si="12"/>
        <v>0</v>
      </c>
      <c r="S24" s="27">
        <f t="shared" si="15"/>
        <v>0</v>
      </c>
      <c r="T24" s="32">
        <f t="shared" si="13"/>
        <v>0</v>
      </c>
      <c r="U24" s="32">
        <f t="shared" si="14"/>
        <v>0</v>
      </c>
      <c r="V24" s="16"/>
      <c r="W24" s="70"/>
      <c r="X24" s="30"/>
      <c r="Y24" s="30"/>
      <c r="Z24" s="30"/>
      <c r="AA24" s="30"/>
      <c r="AB24" s="30"/>
      <c r="AC24" s="161"/>
      <c r="AD24" s="161"/>
      <c r="AE24" s="161"/>
      <c r="AF24" s="161"/>
      <c r="AG24" s="161"/>
      <c r="AH24" s="161"/>
      <c r="AI24" s="11"/>
    </row>
    <row r="25" spans="1:35" ht="15.75">
      <c r="A25" s="131"/>
      <c r="B25" s="24" t="s">
        <v>294</v>
      </c>
      <c r="C25" s="133"/>
      <c r="D25" s="133"/>
      <c r="E25" s="133"/>
      <c r="F25" s="133"/>
      <c r="G25" s="26">
        <f t="shared" si="3"/>
        <v>0</v>
      </c>
      <c r="H25" s="26">
        <f t="shared" si="4"/>
        <v>0</v>
      </c>
      <c r="I25" s="32">
        <f t="shared" si="19"/>
        <v>0</v>
      </c>
      <c r="J25" s="32">
        <f t="shared" si="16"/>
        <v>0</v>
      </c>
      <c r="K25" s="32">
        <f t="shared" si="5"/>
        <v>0</v>
      </c>
      <c r="L25" s="32">
        <f t="shared" si="6"/>
        <v>0</v>
      </c>
      <c r="M25" s="32">
        <f t="shared" si="7"/>
        <v>0</v>
      </c>
      <c r="N25" s="32">
        <f t="shared" si="8"/>
        <v>0</v>
      </c>
      <c r="O25" s="32">
        <f t="shared" si="9"/>
        <v>0</v>
      </c>
      <c r="P25" s="32">
        <f t="shared" si="10"/>
        <v>0</v>
      </c>
      <c r="Q25" s="27">
        <f t="shared" si="11"/>
        <v>0</v>
      </c>
      <c r="R25" s="27">
        <f t="shared" si="12"/>
        <v>0</v>
      </c>
      <c r="S25" s="27">
        <f t="shared" si="15"/>
        <v>0</v>
      </c>
      <c r="T25" s="32">
        <f t="shared" si="13"/>
        <v>0</v>
      </c>
      <c r="U25" s="32">
        <f t="shared" si="14"/>
        <v>0</v>
      </c>
      <c r="V25" s="16"/>
      <c r="W25" s="70"/>
      <c r="X25" s="30"/>
      <c r="Y25" s="30"/>
      <c r="Z25" s="30"/>
      <c r="AA25" s="30"/>
      <c r="AB25" s="30"/>
      <c r="AC25" s="162"/>
      <c r="AD25" s="162"/>
      <c r="AE25" s="162"/>
      <c r="AF25" s="162"/>
      <c r="AG25" s="162"/>
      <c r="AH25" s="162"/>
      <c r="AI25" s="11"/>
    </row>
    <row r="26" spans="1:35" ht="15.75">
      <c r="A26" s="131"/>
      <c r="B26" s="24" t="s">
        <v>365</v>
      </c>
      <c r="C26" s="133"/>
      <c r="D26" s="133"/>
      <c r="E26" s="133"/>
      <c r="F26" s="133"/>
      <c r="G26" s="26">
        <f t="shared" si="3"/>
        <v>0</v>
      </c>
      <c r="H26" s="26">
        <f t="shared" si="4"/>
        <v>0</v>
      </c>
      <c r="I26" s="32">
        <f t="shared" si="19"/>
        <v>0</v>
      </c>
      <c r="J26" s="32">
        <f t="shared" si="16"/>
        <v>0</v>
      </c>
      <c r="K26" s="32">
        <f t="shared" si="5"/>
        <v>0</v>
      </c>
      <c r="L26" s="32">
        <f t="shared" si="6"/>
        <v>0</v>
      </c>
      <c r="M26" s="32">
        <f t="shared" si="7"/>
        <v>0</v>
      </c>
      <c r="N26" s="32">
        <f t="shared" si="8"/>
        <v>0</v>
      </c>
      <c r="O26" s="32">
        <f t="shared" si="9"/>
        <v>0</v>
      </c>
      <c r="P26" s="32">
        <f t="shared" si="10"/>
        <v>0</v>
      </c>
      <c r="Q26" s="27">
        <f t="shared" si="11"/>
        <v>0</v>
      </c>
      <c r="R26" s="27">
        <f t="shared" si="12"/>
        <v>0</v>
      </c>
      <c r="S26" s="27">
        <f t="shared" si="15"/>
        <v>0</v>
      </c>
      <c r="T26" s="32">
        <f t="shared" si="13"/>
        <v>0</v>
      </c>
      <c r="U26" s="32">
        <f t="shared" si="14"/>
        <v>0</v>
      </c>
      <c r="V26" s="16"/>
      <c r="W26" s="95" t="s">
        <v>101</v>
      </c>
      <c r="X26" s="154">
        <f>SUM(X19:X25)</f>
        <v>0</v>
      </c>
      <c r="Y26" s="154">
        <f>SUM(Y19:Y25)</f>
        <v>0</v>
      </c>
      <c r="Z26" s="154">
        <f>SUM(Z19:Z25)</f>
        <v>0</v>
      </c>
      <c r="AA26" s="154">
        <f>SUM(AA19:AA25)</f>
        <v>0</v>
      </c>
      <c r="AB26" s="154">
        <f>SUM(AB19:AB25)</f>
        <v>0</v>
      </c>
      <c r="AC26" s="146" t="s">
        <v>8</v>
      </c>
      <c r="AD26" s="154">
        <f>SUM(AD19:AD25)</f>
        <v>1</v>
      </c>
      <c r="AE26" s="154">
        <f>SUM(AE19:AE25)</f>
        <v>1</v>
      </c>
      <c r="AF26" s="154">
        <f>SUM(AF19:AF25)</f>
        <v>1</v>
      </c>
      <c r="AG26" s="154">
        <f>SUM(AG19:AG25)</f>
        <v>0</v>
      </c>
      <c r="AH26" s="154">
        <f>SUM(AH19:AH25)</f>
        <v>0</v>
      </c>
      <c r="AI26" s="11"/>
    </row>
    <row r="27" spans="1:34" ht="15.75">
      <c r="A27" s="131"/>
      <c r="B27" s="24" t="s">
        <v>318</v>
      </c>
      <c r="C27" s="133"/>
      <c r="D27" s="133"/>
      <c r="E27" s="133"/>
      <c r="F27" s="133"/>
      <c r="G27" s="26">
        <f t="shared" si="3"/>
        <v>0</v>
      </c>
      <c r="H27" s="26">
        <f t="shared" si="4"/>
        <v>0</v>
      </c>
      <c r="I27" s="32">
        <f t="shared" si="19"/>
        <v>0</v>
      </c>
      <c r="J27" s="32">
        <f t="shared" si="16"/>
        <v>0</v>
      </c>
      <c r="K27" s="32">
        <f t="shared" si="5"/>
        <v>0</v>
      </c>
      <c r="L27" s="32">
        <f t="shared" si="6"/>
        <v>0</v>
      </c>
      <c r="M27" s="32">
        <f t="shared" si="7"/>
        <v>0</v>
      </c>
      <c r="N27" s="32">
        <f t="shared" si="8"/>
        <v>0</v>
      </c>
      <c r="O27" s="32">
        <f t="shared" si="9"/>
        <v>0</v>
      </c>
      <c r="P27" s="32">
        <f t="shared" si="10"/>
        <v>0</v>
      </c>
      <c r="Q27" s="27">
        <f t="shared" si="11"/>
        <v>0</v>
      </c>
      <c r="R27" s="27">
        <f t="shared" si="12"/>
        <v>0</v>
      </c>
      <c r="S27" s="27">
        <f t="shared" si="15"/>
        <v>0</v>
      </c>
      <c r="T27" s="32">
        <f t="shared" si="13"/>
        <v>0</v>
      </c>
      <c r="U27" s="32">
        <f t="shared" si="14"/>
        <v>0</v>
      </c>
      <c r="V27" s="11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23" ht="15.75">
      <c r="A28" s="131"/>
      <c r="B28" s="24" t="s">
        <v>180</v>
      </c>
      <c r="C28" s="133"/>
      <c r="D28" s="133"/>
      <c r="E28" s="133"/>
      <c r="F28" s="133"/>
      <c r="G28" s="26">
        <f t="shared" si="3"/>
        <v>0</v>
      </c>
      <c r="H28" s="26">
        <f t="shared" si="4"/>
        <v>0</v>
      </c>
      <c r="I28" s="32">
        <f t="shared" si="19"/>
        <v>0</v>
      </c>
      <c r="J28" s="32">
        <f t="shared" si="16"/>
        <v>0</v>
      </c>
      <c r="K28" s="32">
        <f t="shared" si="5"/>
        <v>0</v>
      </c>
      <c r="L28" s="32">
        <f t="shared" si="6"/>
        <v>0</v>
      </c>
      <c r="M28" s="32">
        <f t="shared" si="7"/>
        <v>0</v>
      </c>
      <c r="N28" s="32">
        <f t="shared" si="8"/>
        <v>0</v>
      </c>
      <c r="O28" s="32">
        <f t="shared" si="9"/>
        <v>0</v>
      </c>
      <c r="P28" s="32">
        <f t="shared" si="10"/>
        <v>0</v>
      </c>
      <c r="Q28" s="27">
        <f t="shared" si="11"/>
        <v>0</v>
      </c>
      <c r="R28" s="27">
        <f t="shared" si="12"/>
        <v>0</v>
      </c>
      <c r="S28" s="27">
        <f t="shared" si="15"/>
        <v>0</v>
      </c>
      <c r="T28" s="32">
        <f t="shared" si="13"/>
        <v>0</v>
      </c>
      <c r="U28" s="32">
        <f t="shared" si="14"/>
        <v>0</v>
      </c>
      <c r="V28" s="16"/>
      <c r="W28" s="163"/>
    </row>
    <row r="29" spans="1:22" ht="15.75">
      <c r="A29" s="131"/>
      <c r="B29" s="24" t="s">
        <v>55</v>
      </c>
      <c r="C29" s="133"/>
      <c r="D29" s="133"/>
      <c r="E29" s="133"/>
      <c r="F29" s="133"/>
      <c r="G29" s="26">
        <f t="shared" si="3"/>
        <v>0</v>
      </c>
      <c r="H29" s="26">
        <f t="shared" si="4"/>
        <v>0</v>
      </c>
      <c r="I29" s="32">
        <f t="shared" si="19"/>
        <v>0</v>
      </c>
      <c r="J29" s="32">
        <f t="shared" si="16"/>
        <v>0</v>
      </c>
      <c r="K29" s="32">
        <f t="shared" si="5"/>
        <v>0</v>
      </c>
      <c r="L29" s="32">
        <f t="shared" si="6"/>
        <v>0</v>
      </c>
      <c r="M29" s="32">
        <f t="shared" si="7"/>
        <v>0</v>
      </c>
      <c r="N29" s="32">
        <f t="shared" si="8"/>
        <v>0</v>
      </c>
      <c r="O29" s="32">
        <f t="shared" si="9"/>
        <v>0</v>
      </c>
      <c r="P29" s="32">
        <f t="shared" si="10"/>
        <v>0</v>
      </c>
      <c r="Q29" s="27">
        <f t="shared" si="11"/>
        <v>0</v>
      </c>
      <c r="R29" s="27">
        <f t="shared" si="12"/>
        <v>0</v>
      </c>
      <c r="S29" s="27">
        <f t="shared" si="15"/>
        <v>0</v>
      </c>
      <c r="T29" s="32">
        <f t="shared" si="13"/>
        <v>0</v>
      </c>
      <c r="U29" s="32">
        <f t="shared" si="14"/>
        <v>0</v>
      </c>
      <c r="V29" s="11"/>
    </row>
    <row r="30" spans="1:22" ht="15.75">
      <c r="A30" s="139"/>
      <c r="B30" s="48" t="s">
        <v>166</v>
      </c>
      <c r="C30" s="57">
        <f aca="true" t="shared" si="21" ref="C30:U30">SUM(C9:C29)</f>
        <v>0</v>
      </c>
      <c r="D30" s="57">
        <f t="shared" si="21"/>
        <v>0</v>
      </c>
      <c r="E30" s="57">
        <f t="shared" si="21"/>
        <v>1</v>
      </c>
      <c r="F30" s="57">
        <f t="shared" si="21"/>
        <v>1</v>
      </c>
      <c r="G30" s="57">
        <f t="shared" si="21"/>
        <v>1</v>
      </c>
      <c r="H30" s="57">
        <f t="shared" si="21"/>
        <v>1</v>
      </c>
      <c r="I30" s="58">
        <f t="shared" si="21"/>
        <v>0</v>
      </c>
      <c r="J30" s="58">
        <f t="shared" si="21"/>
        <v>1</v>
      </c>
      <c r="K30" s="65">
        <f t="shared" si="21"/>
        <v>0</v>
      </c>
      <c r="L30" s="65">
        <f t="shared" si="21"/>
        <v>0</v>
      </c>
      <c r="M30" s="58">
        <f t="shared" si="21"/>
        <v>0</v>
      </c>
      <c r="N30" s="58">
        <f t="shared" si="21"/>
        <v>0</v>
      </c>
      <c r="O30" s="58">
        <f t="shared" si="21"/>
        <v>0</v>
      </c>
      <c r="P30" s="58">
        <f t="shared" si="21"/>
        <v>0</v>
      </c>
      <c r="Q30" s="58">
        <f t="shared" si="21"/>
        <v>1</v>
      </c>
      <c r="R30" s="58">
        <f t="shared" si="21"/>
        <v>0</v>
      </c>
      <c r="S30" s="58">
        <f t="shared" si="21"/>
        <v>0</v>
      </c>
      <c r="T30" s="58">
        <f t="shared" si="21"/>
        <v>0</v>
      </c>
      <c r="U30" s="58">
        <f t="shared" si="21"/>
        <v>0</v>
      </c>
      <c r="V30" s="11"/>
    </row>
    <row r="31" spans="1:22" ht="25.5">
      <c r="A31" s="148">
        <v>5</v>
      </c>
      <c r="B31" s="33" t="s">
        <v>283</v>
      </c>
      <c r="C31" s="133"/>
      <c r="D31" s="133"/>
      <c r="E31" s="133"/>
      <c r="F31" s="133"/>
      <c r="G31" s="35">
        <f aca="true" t="shared" si="22" ref="G31:H35">SUM(C31,E31)</f>
        <v>0</v>
      </c>
      <c r="H31" s="35">
        <f t="shared" si="22"/>
        <v>0</v>
      </c>
      <c r="I31" s="32">
        <f>C31</f>
        <v>0</v>
      </c>
      <c r="J31" s="32">
        <f>E31</f>
        <v>0</v>
      </c>
      <c r="K31" s="32">
        <f>I31-D31</f>
        <v>0</v>
      </c>
      <c r="L31" s="32">
        <f>J31-F31</f>
        <v>0</v>
      </c>
      <c r="M31" s="32">
        <f>IF((I31&gt;=D31),K31,$O$3)</f>
        <v>0</v>
      </c>
      <c r="N31" s="32">
        <f>IF((J31&gt;=F31),L31,$O$3)</f>
        <v>0</v>
      </c>
      <c r="O31" s="32">
        <f>IF((D31&gt;=I31),-K31,$M$3)</f>
        <v>0</v>
      </c>
      <c r="P31" s="32">
        <f>IF((F31&gt;=J31),-L31,$M$3)</f>
        <v>0</v>
      </c>
      <c r="Q31" s="27">
        <f>SUM(I31:J31)</f>
        <v>0</v>
      </c>
      <c r="R31" s="27">
        <f>SUM(M31:N31)</f>
        <v>0</v>
      </c>
      <c r="S31" s="27">
        <f>SUM(O31:P31)</f>
        <v>0</v>
      </c>
      <c r="T31" s="164">
        <f aca="true" t="shared" si="23" ref="T31:U35">SUM(O31)</f>
        <v>0</v>
      </c>
      <c r="U31" s="164">
        <f t="shared" si="23"/>
        <v>0</v>
      </c>
      <c r="V31" s="11"/>
    </row>
    <row r="32" spans="1:22" ht="25.5">
      <c r="A32" s="131"/>
      <c r="B32" s="33" t="s">
        <v>407</v>
      </c>
      <c r="C32" s="133"/>
      <c r="D32" s="133"/>
      <c r="E32" s="133"/>
      <c r="F32" s="133"/>
      <c r="G32" s="35">
        <f t="shared" si="22"/>
        <v>0</v>
      </c>
      <c r="H32" s="35">
        <f t="shared" si="22"/>
        <v>0</v>
      </c>
      <c r="I32" s="32">
        <f>C32</f>
        <v>0</v>
      </c>
      <c r="J32" s="32">
        <f>E32</f>
        <v>0</v>
      </c>
      <c r="K32" s="32">
        <f>I32-D32</f>
        <v>0</v>
      </c>
      <c r="L32" s="32">
        <f>J32-F32</f>
        <v>0</v>
      </c>
      <c r="M32" s="32">
        <f>IF((I32&gt;=D32),K32,$O$3)</f>
        <v>0</v>
      </c>
      <c r="N32" s="32">
        <f>IF((J32&gt;=F32),L32,$O$3)</f>
        <v>0</v>
      </c>
      <c r="O32" s="32">
        <f>IF((D32&gt;=I32),-K32,$M$3)</f>
        <v>0</v>
      </c>
      <c r="P32" s="32">
        <f>IF((F32&gt;=J32),-L32,$M$3)</f>
        <v>0</v>
      </c>
      <c r="Q32" s="27">
        <f>SUM(I32:J32)</f>
        <v>0</v>
      </c>
      <c r="R32" s="27">
        <f>SUM(M32:N32)</f>
        <v>0</v>
      </c>
      <c r="S32" s="27">
        <f>SUM(O32:P32)</f>
        <v>0</v>
      </c>
      <c r="T32" s="164">
        <f t="shared" si="23"/>
        <v>0</v>
      </c>
      <c r="U32" s="164">
        <f t="shared" si="23"/>
        <v>0</v>
      </c>
      <c r="V32" s="11"/>
    </row>
    <row r="33" spans="1:22" ht="25.5">
      <c r="A33" s="131"/>
      <c r="B33" s="33" t="s">
        <v>198</v>
      </c>
      <c r="C33" s="133"/>
      <c r="D33" s="133"/>
      <c r="E33" s="133"/>
      <c r="F33" s="133"/>
      <c r="G33" s="35">
        <f t="shared" si="22"/>
        <v>0</v>
      </c>
      <c r="H33" s="35">
        <f t="shared" si="22"/>
        <v>0</v>
      </c>
      <c r="I33" s="32">
        <f>C33</f>
        <v>0</v>
      </c>
      <c r="J33" s="32">
        <f>E33</f>
        <v>0</v>
      </c>
      <c r="K33" s="32">
        <f>I33-D33</f>
        <v>0</v>
      </c>
      <c r="L33" s="32">
        <f>J33-F33</f>
        <v>0</v>
      </c>
      <c r="M33" s="32">
        <f>IF((I33&gt;=D33),K33,$O$3)</f>
        <v>0</v>
      </c>
      <c r="N33" s="32">
        <f>IF((J33&gt;=F33),L33,$O$3)</f>
        <v>0</v>
      </c>
      <c r="O33" s="32">
        <f>IF((D33&gt;=I33),-K33,$M$3)</f>
        <v>0</v>
      </c>
      <c r="P33" s="32">
        <f>IF((F33&gt;=J33),-L33,$M$3)</f>
        <v>0</v>
      </c>
      <c r="Q33" s="27">
        <f>SUM(I33:J33)</f>
        <v>0</v>
      </c>
      <c r="R33" s="27">
        <f>SUM(M33:N33)</f>
        <v>0</v>
      </c>
      <c r="S33" s="27">
        <f>SUM(O33:P33)</f>
        <v>0</v>
      </c>
      <c r="T33" s="164">
        <f t="shared" si="23"/>
        <v>0</v>
      </c>
      <c r="U33" s="164">
        <f t="shared" si="23"/>
        <v>0</v>
      </c>
      <c r="V33" s="11"/>
    </row>
    <row r="34" spans="1:22" ht="25.5">
      <c r="A34" s="131"/>
      <c r="B34" s="33" t="s">
        <v>144</v>
      </c>
      <c r="C34" s="133"/>
      <c r="D34" s="133"/>
      <c r="E34" s="133"/>
      <c r="F34" s="133"/>
      <c r="G34" s="35">
        <f t="shared" si="22"/>
        <v>0</v>
      </c>
      <c r="H34" s="35">
        <f t="shared" si="22"/>
        <v>0</v>
      </c>
      <c r="I34" s="32">
        <f>C34</f>
        <v>0</v>
      </c>
      <c r="J34" s="32">
        <f>E34</f>
        <v>0</v>
      </c>
      <c r="K34" s="32">
        <f>I34-D34</f>
        <v>0</v>
      </c>
      <c r="L34" s="32">
        <f>J34-F34</f>
        <v>0</v>
      </c>
      <c r="M34" s="32">
        <f>IF((I34&gt;=D34),K34,$O$3)</f>
        <v>0</v>
      </c>
      <c r="N34" s="32">
        <f>IF((J34&gt;=F34),L34,$O$3)</f>
        <v>0</v>
      </c>
      <c r="O34" s="32">
        <f>IF((D34&gt;=I34),-K34,$M$3)</f>
        <v>0</v>
      </c>
      <c r="P34" s="32">
        <f>IF((F34&gt;=J34),-L34,$M$3)</f>
        <v>0</v>
      </c>
      <c r="Q34" s="27">
        <f>SUM(I34:J34)</f>
        <v>0</v>
      </c>
      <c r="R34" s="27">
        <f>SUM(M34:N34)</f>
        <v>0</v>
      </c>
      <c r="S34" s="27">
        <f>SUM(O34:P34)</f>
        <v>0</v>
      </c>
      <c r="T34" s="164">
        <f t="shared" si="23"/>
        <v>0</v>
      </c>
      <c r="U34" s="164">
        <f t="shared" si="23"/>
        <v>0</v>
      </c>
      <c r="V34" s="11"/>
    </row>
    <row r="35" spans="1:22" ht="25.5">
      <c r="A35" s="131"/>
      <c r="B35" s="33" t="s">
        <v>68</v>
      </c>
      <c r="C35" s="133"/>
      <c r="D35" s="133"/>
      <c r="E35" s="133"/>
      <c r="F35" s="133"/>
      <c r="G35" s="35">
        <f t="shared" si="22"/>
        <v>0</v>
      </c>
      <c r="H35" s="35">
        <f t="shared" si="22"/>
        <v>0</v>
      </c>
      <c r="I35" s="32">
        <f>C35</f>
        <v>0</v>
      </c>
      <c r="J35" s="32">
        <f>E35</f>
        <v>0</v>
      </c>
      <c r="K35" s="32">
        <f>I35-D35</f>
        <v>0</v>
      </c>
      <c r="L35" s="32">
        <f>J35-F35</f>
        <v>0</v>
      </c>
      <c r="M35" s="32">
        <f>IF((I35&gt;=D35),K35,$O$3)</f>
        <v>0</v>
      </c>
      <c r="N35" s="32">
        <f>IF((J35&gt;=F35),L35,$O$3)</f>
        <v>0</v>
      </c>
      <c r="O35" s="32">
        <f>IF((D35&gt;=I35),-K35,$M$3)</f>
        <v>0</v>
      </c>
      <c r="P35" s="32">
        <f>IF((F35&gt;=J35),-L35,$M$3)</f>
        <v>0</v>
      </c>
      <c r="Q35" s="27">
        <f>SUM(I35:J35)</f>
        <v>0</v>
      </c>
      <c r="R35" s="27">
        <f>SUM(M35:N35)</f>
        <v>0</v>
      </c>
      <c r="S35" s="27">
        <f>SUM(O35:P35)</f>
        <v>0</v>
      </c>
      <c r="T35" s="164">
        <f t="shared" si="23"/>
        <v>0</v>
      </c>
      <c r="U35" s="164">
        <f t="shared" si="23"/>
        <v>0</v>
      </c>
      <c r="V35" s="11"/>
    </row>
    <row r="36" spans="1:22" ht="15.75">
      <c r="A36" s="139"/>
      <c r="B36" s="48" t="s">
        <v>390</v>
      </c>
      <c r="C36" s="57">
        <f aca="true" t="shared" si="24" ref="C36:U36">SUM(C31:C35)</f>
        <v>0</v>
      </c>
      <c r="D36" s="57">
        <f t="shared" si="24"/>
        <v>0</v>
      </c>
      <c r="E36" s="57">
        <f t="shared" si="24"/>
        <v>0</v>
      </c>
      <c r="F36" s="57">
        <f t="shared" si="24"/>
        <v>0</v>
      </c>
      <c r="G36" s="57">
        <f t="shared" si="24"/>
        <v>0</v>
      </c>
      <c r="H36" s="57">
        <f t="shared" si="24"/>
        <v>0</v>
      </c>
      <c r="I36" s="58">
        <f t="shared" si="24"/>
        <v>0</v>
      </c>
      <c r="J36" s="58">
        <f t="shared" si="24"/>
        <v>0</v>
      </c>
      <c r="K36" s="65">
        <f t="shared" si="24"/>
        <v>0</v>
      </c>
      <c r="L36" s="65">
        <f t="shared" si="24"/>
        <v>0</v>
      </c>
      <c r="M36" s="58">
        <f t="shared" si="24"/>
        <v>0</v>
      </c>
      <c r="N36" s="58">
        <f t="shared" si="24"/>
        <v>0</v>
      </c>
      <c r="O36" s="58">
        <f t="shared" si="24"/>
        <v>0</v>
      </c>
      <c r="P36" s="58">
        <f t="shared" si="24"/>
        <v>0</v>
      </c>
      <c r="Q36" s="58">
        <f t="shared" si="24"/>
        <v>0</v>
      </c>
      <c r="R36" s="58">
        <f t="shared" si="24"/>
        <v>0</v>
      </c>
      <c r="S36" s="58">
        <f t="shared" si="24"/>
        <v>0</v>
      </c>
      <c r="T36" s="58">
        <f t="shared" si="24"/>
        <v>0</v>
      </c>
      <c r="U36" s="58">
        <f t="shared" si="24"/>
        <v>0</v>
      </c>
      <c r="V36" s="11"/>
    </row>
    <row r="37" spans="1:22" ht="15.75">
      <c r="A37" s="165"/>
      <c r="B37" s="166" t="s">
        <v>167</v>
      </c>
      <c r="C37" s="63">
        <f aca="true" t="shared" si="25" ref="C37:U37">SUM(C36,C30)</f>
        <v>0</v>
      </c>
      <c r="D37" s="63">
        <f t="shared" si="25"/>
        <v>0</v>
      </c>
      <c r="E37" s="63">
        <f t="shared" si="25"/>
        <v>1</v>
      </c>
      <c r="F37" s="63">
        <f t="shared" si="25"/>
        <v>1</v>
      </c>
      <c r="G37" s="63">
        <f t="shared" si="25"/>
        <v>1</v>
      </c>
      <c r="H37" s="63">
        <f t="shared" si="25"/>
        <v>1</v>
      </c>
      <c r="I37" s="64">
        <f t="shared" si="25"/>
        <v>0</v>
      </c>
      <c r="J37" s="64">
        <f t="shared" si="25"/>
        <v>1</v>
      </c>
      <c r="K37" s="65">
        <f t="shared" si="25"/>
        <v>0</v>
      </c>
      <c r="L37" s="65">
        <f t="shared" si="25"/>
        <v>0</v>
      </c>
      <c r="M37" s="64">
        <f t="shared" si="25"/>
        <v>0</v>
      </c>
      <c r="N37" s="64">
        <f t="shared" si="25"/>
        <v>0</v>
      </c>
      <c r="O37" s="64">
        <f t="shared" si="25"/>
        <v>0</v>
      </c>
      <c r="P37" s="64">
        <f t="shared" si="25"/>
        <v>0</v>
      </c>
      <c r="Q37" s="64">
        <f t="shared" si="25"/>
        <v>1</v>
      </c>
      <c r="R37" s="64">
        <f t="shared" si="25"/>
        <v>0</v>
      </c>
      <c r="S37" s="64">
        <f t="shared" si="25"/>
        <v>0</v>
      </c>
      <c r="T37" s="64">
        <f t="shared" si="25"/>
        <v>0</v>
      </c>
      <c r="U37" s="64">
        <f t="shared" si="25"/>
        <v>0</v>
      </c>
      <c r="V37" s="11"/>
    </row>
    <row r="38" spans="1:38" ht="15.75">
      <c r="A38" s="167">
        <v>7</v>
      </c>
      <c r="B38" s="95" t="s">
        <v>405</v>
      </c>
      <c r="C38" s="133"/>
      <c r="D38" s="133"/>
      <c r="E38" s="133"/>
      <c r="F38" s="133"/>
      <c r="G38" s="35">
        <f aca="true" t="shared" si="26" ref="G38:H40">SUM(C38,E38)</f>
        <v>0</v>
      </c>
      <c r="H38" s="35">
        <f t="shared" si="26"/>
        <v>0</v>
      </c>
      <c r="I38" s="65">
        <f>C38</f>
        <v>0</v>
      </c>
      <c r="J38" s="65">
        <f>E38</f>
        <v>0</v>
      </c>
      <c r="K38" s="32">
        <f>I38-D38</f>
        <v>0</v>
      </c>
      <c r="L38" s="32">
        <f>J38-F38</f>
        <v>0</v>
      </c>
      <c r="M38" s="32">
        <f>IF((I38&gt;=D38),K38,$O$3)</f>
        <v>0</v>
      </c>
      <c r="N38" s="32">
        <f>IF((J38&gt;=F38),L38,$O$3)</f>
        <v>0</v>
      </c>
      <c r="O38" s="32">
        <f>IF((D38&gt;=I38),-K38,$M$3)</f>
        <v>0</v>
      </c>
      <c r="P38" s="32">
        <f>IF((F38&gt;=J38),-L38,$M$3)</f>
        <v>0</v>
      </c>
      <c r="Q38" s="27">
        <f>SUM(I38:J38)</f>
        <v>0</v>
      </c>
      <c r="R38" s="27">
        <f>SUM(M38:N38)</f>
        <v>0</v>
      </c>
      <c r="S38" s="27">
        <f>SUM(O38:P38)</f>
        <v>0</v>
      </c>
      <c r="T38" s="168">
        <f aca="true" t="shared" si="27" ref="T38:U40">SUM(O38)</f>
        <v>0</v>
      </c>
      <c r="U38" s="168">
        <f t="shared" si="27"/>
        <v>0</v>
      </c>
      <c r="V38" s="11"/>
      <c r="AI38" s="169"/>
      <c r="AJ38" s="169"/>
      <c r="AK38" s="169"/>
      <c r="AL38" s="169"/>
    </row>
    <row r="39" spans="1:22" ht="15.75">
      <c r="A39" s="58">
        <v>9</v>
      </c>
      <c r="B39" s="95" t="s">
        <v>324</v>
      </c>
      <c r="C39" s="133"/>
      <c r="D39" s="133"/>
      <c r="E39" s="133"/>
      <c r="F39" s="133"/>
      <c r="G39" s="35">
        <f t="shared" si="26"/>
        <v>0</v>
      </c>
      <c r="H39" s="35">
        <f t="shared" si="26"/>
        <v>0</v>
      </c>
      <c r="I39" s="65">
        <f>C39</f>
        <v>0</v>
      </c>
      <c r="J39" s="65">
        <f>E39</f>
        <v>0</v>
      </c>
      <c r="K39" s="32">
        <f>I39-D39</f>
        <v>0</v>
      </c>
      <c r="L39" s="32">
        <f>J39-F39</f>
        <v>0</v>
      </c>
      <c r="M39" s="32">
        <f>IF((I39&gt;=D39),K39,$O$3)</f>
        <v>0</v>
      </c>
      <c r="N39" s="32">
        <f>IF((J39&gt;=F39),L39,$O$3)</f>
        <v>0</v>
      </c>
      <c r="O39" s="32">
        <f>IF((D39&gt;=I39),-K39,$M$3)</f>
        <v>0</v>
      </c>
      <c r="P39" s="32">
        <f>IF((F39&gt;=J39),-L39,$M$3)</f>
        <v>0</v>
      </c>
      <c r="Q39" s="27">
        <f>SUM(I39:J39)</f>
        <v>0</v>
      </c>
      <c r="R39" s="27">
        <f>SUM(M39:N39)</f>
        <v>0</v>
      </c>
      <c r="S39" s="27">
        <f>SUM(O39:P39)</f>
        <v>0</v>
      </c>
      <c r="T39" s="168">
        <f t="shared" si="27"/>
        <v>0</v>
      </c>
      <c r="U39" s="168">
        <f t="shared" si="27"/>
        <v>0</v>
      </c>
      <c r="V39" s="11"/>
    </row>
    <row r="40" spans="1:34" ht="15.75">
      <c r="A40" s="58">
        <v>10</v>
      </c>
      <c r="B40" s="95" t="s">
        <v>219</v>
      </c>
      <c r="C40" s="133"/>
      <c r="D40" s="170"/>
      <c r="E40" s="133"/>
      <c r="F40" s="170"/>
      <c r="G40" s="26">
        <f t="shared" si="26"/>
        <v>0</v>
      </c>
      <c r="H40" s="26">
        <f t="shared" si="26"/>
        <v>0</v>
      </c>
      <c r="I40" s="65">
        <f>C40</f>
        <v>0</v>
      </c>
      <c r="J40" s="65">
        <f>E40</f>
        <v>0</v>
      </c>
      <c r="K40" s="32">
        <f>I40-D40</f>
        <v>0</v>
      </c>
      <c r="L40" s="32">
        <f>J40-F40</f>
        <v>0</v>
      </c>
      <c r="M40" s="32">
        <f>IF((I40&gt;=D40),K40,$O$3)</f>
        <v>0</v>
      </c>
      <c r="N40" s="32">
        <f>IF((J40&gt;=F40),L40,$O$3)</f>
        <v>0</v>
      </c>
      <c r="O40" s="32">
        <f>IF((D40&gt;=I40),-K40,$M$3)</f>
        <v>0</v>
      </c>
      <c r="P40" s="32">
        <f>IF((F40&gt;=J40),-L40,$M$3)</f>
        <v>0</v>
      </c>
      <c r="Q40" s="27">
        <f>SUM(I40:J40)</f>
        <v>0</v>
      </c>
      <c r="R40" s="27">
        <f>SUM(M40:N40)</f>
        <v>0</v>
      </c>
      <c r="S40" s="27">
        <f>SUM(O40:P40)</f>
        <v>0</v>
      </c>
      <c r="T40" s="168">
        <f t="shared" si="27"/>
        <v>0</v>
      </c>
      <c r="U40" s="168">
        <f t="shared" si="27"/>
        <v>0</v>
      </c>
      <c r="V40" s="11"/>
      <c r="AG40" s="171"/>
      <c r="AH40" s="11"/>
    </row>
    <row r="41" spans="1:33" ht="15.75">
      <c r="A41" s="97"/>
      <c r="B41" s="110" t="s">
        <v>98</v>
      </c>
      <c r="C41" s="63">
        <f aca="true" t="shared" si="28" ref="C41:U41">SUM(C37:C40,C8)</f>
        <v>0</v>
      </c>
      <c r="D41" s="63">
        <f t="shared" si="28"/>
        <v>0</v>
      </c>
      <c r="E41" s="63">
        <f t="shared" si="28"/>
        <v>1</v>
      </c>
      <c r="F41" s="63">
        <f t="shared" si="28"/>
        <v>1</v>
      </c>
      <c r="G41" s="63">
        <f t="shared" si="28"/>
        <v>1</v>
      </c>
      <c r="H41" s="63">
        <f t="shared" si="28"/>
        <v>1</v>
      </c>
      <c r="I41" s="111">
        <f t="shared" si="28"/>
        <v>0</v>
      </c>
      <c r="J41" s="111">
        <f t="shared" si="28"/>
        <v>1</v>
      </c>
      <c r="K41" s="111">
        <f t="shared" si="28"/>
        <v>0</v>
      </c>
      <c r="L41" s="111">
        <f t="shared" si="28"/>
        <v>0</v>
      </c>
      <c r="M41" s="111">
        <f t="shared" si="28"/>
        <v>0</v>
      </c>
      <c r="N41" s="111">
        <f t="shared" si="28"/>
        <v>0</v>
      </c>
      <c r="O41" s="111">
        <f t="shared" si="28"/>
        <v>0</v>
      </c>
      <c r="P41" s="111">
        <f t="shared" si="28"/>
        <v>0</v>
      </c>
      <c r="Q41" s="111">
        <f t="shared" si="28"/>
        <v>1</v>
      </c>
      <c r="R41" s="111">
        <f t="shared" si="28"/>
        <v>0</v>
      </c>
      <c r="S41" s="111">
        <f t="shared" si="28"/>
        <v>0</v>
      </c>
      <c r="T41" s="111">
        <f t="shared" si="28"/>
        <v>0</v>
      </c>
      <c r="U41" s="111">
        <f t="shared" si="28"/>
        <v>0</v>
      </c>
      <c r="V41" s="11"/>
      <c r="AG41" s="37"/>
    </row>
    <row r="42" spans="1:21" ht="15">
      <c r="A42" s="37"/>
      <c r="B42" s="172" t="s">
        <v>309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3"/>
      <c r="U42" s="174"/>
    </row>
    <row r="43" spans="2:21" ht="15">
      <c r="B43" s="175" t="s">
        <v>334</v>
      </c>
      <c r="T43" s="176"/>
      <c r="U43" s="177"/>
    </row>
    <row r="44" spans="1:2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76"/>
      <c r="U44" s="177"/>
    </row>
    <row r="45" spans="1:21" ht="12.75">
      <c r="A45" s="178"/>
      <c r="B45" s="100"/>
      <c r="C45" s="400" t="s">
        <v>33</v>
      </c>
      <c r="D45" s="401"/>
      <c r="E45" s="401"/>
      <c r="F45" s="401"/>
      <c r="G45" s="402"/>
      <c r="H45" s="403" t="s">
        <v>10</v>
      </c>
      <c r="I45" s="404"/>
      <c r="J45" s="404"/>
      <c r="K45" s="404"/>
      <c r="L45" s="404"/>
      <c r="M45" s="404"/>
      <c r="N45" s="405"/>
      <c r="O45" s="403" t="s">
        <v>320</v>
      </c>
      <c r="P45" s="404"/>
      <c r="Q45" s="404"/>
      <c r="R45" s="404"/>
      <c r="S45" s="405"/>
      <c r="T45" s="73"/>
      <c r="U45" s="177"/>
    </row>
    <row r="46" spans="1:21" ht="38.25">
      <c r="A46" s="179"/>
      <c r="B46" s="102" t="s">
        <v>90</v>
      </c>
      <c r="C46" s="19" t="s">
        <v>352</v>
      </c>
      <c r="D46" s="19" t="s">
        <v>91</v>
      </c>
      <c r="E46" s="22" t="s">
        <v>152</v>
      </c>
      <c r="F46" s="22" t="s">
        <v>83</v>
      </c>
      <c r="G46" s="22" t="s">
        <v>248</v>
      </c>
      <c r="H46" s="19" t="s">
        <v>352</v>
      </c>
      <c r="I46" s="19" t="s">
        <v>91</v>
      </c>
      <c r="J46" s="77" t="s">
        <v>152</v>
      </c>
      <c r="K46" s="180"/>
      <c r="L46" s="181"/>
      <c r="M46" s="22" t="s">
        <v>83</v>
      </c>
      <c r="N46" s="22" t="s">
        <v>216</v>
      </c>
      <c r="O46" s="19" t="s">
        <v>352</v>
      </c>
      <c r="P46" s="19" t="s">
        <v>91</v>
      </c>
      <c r="Q46" s="22" t="s">
        <v>152</v>
      </c>
      <c r="R46" s="22" t="s">
        <v>83</v>
      </c>
      <c r="S46" s="22" t="s">
        <v>381</v>
      </c>
      <c r="T46" s="73"/>
      <c r="U46" s="177"/>
    </row>
    <row r="47" spans="1:21" ht="15.75">
      <c r="A47" s="57">
        <v>2</v>
      </c>
      <c r="B47" s="108" t="s">
        <v>311</v>
      </c>
      <c r="C47" s="32">
        <f>C8</f>
        <v>0</v>
      </c>
      <c r="D47" s="32">
        <f>D8</f>
        <v>0</v>
      </c>
      <c r="E47" s="32">
        <f>I8</f>
        <v>0</v>
      </c>
      <c r="F47" s="32">
        <f>SUM(M8)</f>
        <v>0</v>
      </c>
      <c r="G47" s="65">
        <f>SUM(O8)</f>
        <v>0</v>
      </c>
      <c r="H47" s="32">
        <f>E8</f>
        <v>0</v>
      </c>
      <c r="I47" s="32">
        <f>F8</f>
        <v>0</v>
      </c>
      <c r="J47" s="32">
        <f>J8</f>
        <v>0</v>
      </c>
      <c r="K47" s="11"/>
      <c r="L47" s="54"/>
      <c r="M47" s="32">
        <f>SUM(N8)</f>
        <v>0</v>
      </c>
      <c r="N47" s="32">
        <f>SUM(P8)</f>
        <v>0</v>
      </c>
      <c r="O47" s="32">
        <f>G8</f>
        <v>0</v>
      </c>
      <c r="P47" s="32">
        <f>H8</f>
        <v>0</v>
      </c>
      <c r="Q47" s="32">
        <f>Q8</f>
        <v>0</v>
      </c>
      <c r="R47" s="32">
        <f>R8</f>
        <v>0</v>
      </c>
      <c r="S47" s="32">
        <f>S8</f>
        <v>0</v>
      </c>
      <c r="T47" s="73"/>
      <c r="U47" s="177"/>
    </row>
    <row r="48" spans="1:21" ht="15.75">
      <c r="A48" s="57">
        <v>3</v>
      </c>
      <c r="B48" s="106" t="s">
        <v>303</v>
      </c>
      <c r="C48" s="32">
        <f>C30</f>
        <v>0</v>
      </c>
      <c r="D48" s="32">
        <f>D30</f>
        <v>0</v>
      </c>
      <c r="E48" s="32">
        <f>I30</f>
        <v>0</v>
      </c>
      <c r="F48" s="32">
        <f>SUM(M30)</f>
        <v>0</v>
      </c>
      <c r="G48" s="32">
        <f>SUM(O30)</f>
        <v>0</v>
      </c>
      <c r="H48" s="32">
        <f>E30</f>
        <v>1</v>
      </c>
      <c r="I48" s="32">
        <f>F30</f>
        <v>1</v>
      </c>
      <c r="J48" s="32">
        <f>J30</f>
        <v>1</v>
      </c>
      <c r="K48" s="11"/>
      <c r="L48" s="54"/>
      <c r="M48" s="32">
        <f>SUM(N30)</f>
        <v>0</v>
      </c>
      <c r="N48" s="32">
        <f>SUM(P30)</f>
        <v>0</v>
      </c>
      <c r="O48" s="32">
        <f>G30</f>
        <v>1</v>
      </c>
      <c r="P48" s="32">
        <f>H30</f>
        <v>1</v>
      </c>
      <c r="Q48" s="32">
        <f>Q30</f>
        <v>1</v>
      </c>
      <c r="R48" s="32">
        <f>R30</f>
        <v>0</v>
      </c>
      <c r="S48" s="32">
        <f>S30</f>
        <v>0</v>
      </c>
      <c r="T48" s="182"/>
      <c r="U48" s="183"/>
    </row>
    <row r="49" spans="1:21" ht="15.75">
      <c r="A49" s="57">
        <v>5</v>
      </c>
      <c r="B49" s="106" t="s">
        <v>235</v>
      </c>
      <c r="C49" s="32">
        <f>C36</f>
        <v>0</v>
      </c>
      <c r="D49" s="32">
        <f>D36</f>
        <v>0</v>
      </c>
      <c r="E49" s="32">
        <f>I36</f>
        <v>0</v>
      </c>
      <c r="F49" s="32">
        <f>SUM(M36)</f>
        <v>0</v>
      </c>
      <c r="G49" s="32">
        <f>SUM(O36)</f>
        <v>0</v>
      </c>
      <c r="H49" s="32">
        <f>E36</f>
        <v>0</v>
      </c>
      <c r="I49" s="32">
        <f>F36</f>
        <v>0</v>
      </c>
      <c r="J49" s="32">
        <f>J36</f>
        <v>0</v>
      </c>
      <c r="K49" s="11"/>
      <c r="L49" s="54"/>
      <c r="M49" s="32">
        <f>SUM(N36)</f>
        <v>0</v>
      </c>
      <c r="N49" s="32">
        <f>SUM(P36)</f>
        <v>0</v>
      </c>
      <c r="O49" s="32">
        <f>G36</f>
        <v>0</v>
      </c>
      <c r="P49" s="32">
        <f>H36</f>
        <v>0</v>
      </c>
      <c r="Q49" s="32">
        <f>Q36</f>
        <v>0</v>
      </c>
      <c r="R49" s="32">
        <f>R36</f>
        <v>0</v>
      </c>
      <c r="S49" s="32">
        <f>S36</f>
        <v>0</v>
      </c>
      <c r="T49" s="182"/>
      <c r="U49" s="183"/>
    </row>
    <row r="50" spans="1:21" ht="15.75">
      <c r="A50" s="107"/>
      <c r="B50" s="108" t="s">
        <v>25</v>
      </c>
      <c r="C50" s="32">
        <f>C37</f>
        <v>0</v>
      </c>
      <c r="D50" s="32">
        <f aca="true" t="shared" si="29" ref="D50:J50">SUM(D48:D49)</f>
        <v>0</v>
      </c>
      <c r="E50" s="65">
        <f t="shared" si="29"/>
        <v>0</v>
      </c>
      <c r="F50" s="65">
        <f t="shared" si="29"/>
        <v>0</v>
      </c>
      <c r="G50" s="65">
        <f t="shared" si="29"/>
        <v>0</v>
      </c>
      <c r="H50" s="65">
        <f t="shared" si="29"/>
        <v>1</v>
      </c>
      <c r="I50" s="65">
        <f t="shared" si="29"/>
        <v>1</v>
      </c>
      <c r="J50" s="65">
        <f t="shared" si="29"/>
        <v>1</v>
      </c>
      <c r="K50" s="11"/>
      <c r="L50" s="54"/>
      <c r="M50" s="65">
        <f aca="true" t="shared" si="30" ref="M50:S50">SUM(M48:M49)</f>
        <v>0</v>
      </c>
      <c r="N50" s="32">
        <f t="shared" si="30"/>
        <v>0</v>
      </c>
      <c r="O50" s="65">
        <f t="shared" si="30"/>
        <v>1</v>
      </c>
      <c r="P50" s="65">
        <f t="shared" si="30"/>
        <v>1</v>
      </c>
      <c r="Q50" s="65">
        <f t="shared" si="30"/>
        <v>1</v>
      </c>
      <c r="R50" s="65">
        <f t="shared" si="30"/>
        <v>0</v>
      </c>
      <c r="S50" s="32">
        <f t="shared" si="30"/>
        <v>0</v>
      </c>
      <c r="T50" s="73"/>
      <c r="U50" s="177"/>
    </row>
    <row r="51" spans="1:21" ht="15.75">
      <c r="A51" s="57">
        <v>7</v>
      </c>
      <c r="B51" s="108" t="s">
        <v>185</v>
      </c>
      <c r="C51" s="32">
        <f>C38</f>
        <v>0</v>
      </c>
      <c r="D51" s="32">
        <f>D38</f>
        <v>0</v>
      </c>
      <c r="E51" s="32">
        <f>I38</f>
        <v>0</v>
      </c>
      <c r="F51" s="32">
        <f>SUM(M38)</f>
        <v>0</v>
      </c>
      <c r="G51" s="32">
        <f>SUM(O38)</f>
        <v>0</v>
      </c>
      <c r="H51" s="32">
        <f aca="true" t="shared" si="31" ref="H51:I53">E38</f>
        <v>0</v>
      </c>
      <c r="I51" s="32">
        <f t="shared" si="31"/>
        <v>0</v>
      </c>
      <c r="J51" s="32">
        <f>J38</f>
        <v>0</v>
      </c>
      <c r="K51" s="11"/>
      <c r="L51" s="54"/>
      <c r="M51" s="32">
        <f>SUM(N38)</f>
        <v>0</v>
      </c>
      <c r="N51" s="32">
        <f>SUM(P38)</f>
        <v>0</v>
      </c>
      <c r="O51" s="32">
        <f aca="true" t="shared" si="32" ref="O51:P53">G38</f>
        <v>0</v>
      </c>
      <c r="P51" s="32">
        <f t="shared" si="32"/>
        <v>0</v>
      </c>
      <c r="Q51" s="32">
        <f aca="true" t="shared" si="33" ref="Q51:S53">Q38</f>
        <v>0</v>
      </c>
      <c r="R51" s="32">
        <f t="shared" si="33"/>
        <v>0</v>
      </c>
      <c r="S51" s="32">
        <f t="shared" si="33"/>
        <v>0</v>
      </c>
      <c r="T51" s="73"/>
      <c r="U51" s="177"/>
    </row>
    <row r="52" spans="1:21" ht="15.75">
      <c r="A52" s="57">
        <v>9</v>
      </c>
      <c r="B52" s="108" t="s">
        <v>227</v>
      </c>
      <c r="C52" s="32">
        <f>C39</f>
        <v>0</v>
      </c>
      <c r="D52" s="32">
        <f>D39</f>
        <v>0</v>
      </c>
      <c r="E52" s="32">
        <f>I39</f>
        <v>0</v>
      </c>
      <c r="F52" s="32">
        <f>SUM(M39)</f>
        <v>0</v>
      </c>
      <c r="G52" s="32">
        <f>SUM(O39)</f>
        <v>0</v>
      </c>
      <c r="H52" s="32">
        <f t="shared" si="31"/>
        <v>0</v>
      </c>
      <c r="I52" s="32">
        <f t="shared" si="31"/>
        <v>0</v>
      </c>
      <c r="J52" s="32">
        <f>J39</f>
        <v>0</v>
      </c>
      <c r="K52" s="11"/>
      <c r="L52" s="54"/>
      <c r="M52" s="32">
        <f>SUM(N39)</f>
        <v>0</v>
      </c>
      <c r="N52" s="32">
        <f>SUM(P39)</f>
        <v>0</v>
      </c>
      <c r="O52" s="32">
        <f t="shared" si="32"/>
        <v>0</v>
      </c>
      <c r="P52" s="32">
        <f t="shared" si="32"/>
        <v>0</v>
      </c>
      <c r="Q52" s="32">
        <f t="shared" si="33"/>
        <v>0</v>
      </c>
      <c r="R52" s="32">
        <f t="shared" si="33"/>
        <v>0</v>
      </c>
      <c r="S52" s="32">
        <f t="shared" si="33"/>
        <v>0</v>
      </c>
      <c r="T52" s="73"/>
      <c r="U52" s="177"/>
    </row>
    <row r="53" spans="1:21" ht="15.75">
      <c r="A53" s="57">
        <v>10</v>
      </c>
      <c r="B53" s="108" t="s">
        <v>193</v>
      </c>
      <c r="C53" s="32">
        <f>C40</f>
        <v>0</v>
      </c>
      <c r="D53" s="32">
        <f>D40</f>
        <v>0</v>
      </c>
      <c r="E53" s="32">
        <f>I40</f>
        <v>0</v>
      </c>
      <c r="F53" s="32">
        <f>SUM(M40)</f>
        <v>0</v>
      </c>
      <c r="G53" s="32">
        <f>SUM(O40)</f>
        <v>0</v>
      </c>
      <c r="H53" s="32">
        <f t="shared" si="31"/>
        <v>0</v>
      </c>
      <c r="I53" s="32">
        <f t="shared" si="31"/>
        <v>0</v>
      </c>
      <c r="J53" s="32">
        <f>J40</f>
        <v>0</v>
      </c>
      <c r="K53" s="11"/>
      <c r="L53" s="54"/>
      <c r="M53" s="32">
        <f>SUM(N40)</f>
        <v>0</v>
      </c>
      <c r="N53" s="32">
        <f>SUM(P40)</f>
        <v>0</v>
      </c>
      <c r="O53" s="32">
        <f t="shared" si="32"/>
        <v>0</v>
      </c>
      <c r="P53" s="32">
        <f t="shared" si="32"/>
        <v>0</v>
      </c>
      <c r="Q53" s="32">
        <f t="shared" si="33"/>
        <v>0</v>
      </c>
      <c r="R53" s="32">
        <f t="shared" si="33"/>
        <v>0</v>
      </c>
      <c r="S53" s="32">
        <f t="shared" si="33"/>
        <v>0</v>
      </c>
      <c r="T53" s="73"/>
      <c r="U53" s="177"/>
    </row>
    <row r="54" spans="1:21" ht="15.75">
      <c r="A54" s="97"/>
      <c r="B54" s="110" t="s">
        <v>29</v>
      </c>
      <c r="C54" s="111">
        <f aca="true" t="shared" si="34" ref="C54:J54">SUM(C47,C50:C53)</f>
        <v>0</v>
      </c>
      <c r="D54" s="111">
        <f t="shared" si="34"/>
        <v>0</v>
      </c>
      <c r="E54" s="111">
        <f t="shared" si="34"/>
        <v>0</v>
      </c>
      <c r="F54" s="111">
        <f t="shared" si="34"/>
        <v>0</v>
      </c>
      <c r="G54" s="111">
        <f t="shared" si="34"/>
        <v>0</v>
      </c>
      <c r="H54" s="111">
        <f t="shared" si="34"/>
        <v>1</v>
      </c>
      <c r="I54" s="111">
        <f t="shared" si="34"/>
        <v>1</v>
      </c>
      <c r="J54" s="111">
        <f t="shared" si="34"/>
        <v>1</v>
      </c>
      <c r="K54" s="112"/>
      <c r="L54" s="113"/>
      <c r="M54" s="111">
        <f aca="true" t="shared" si="35" ref="M54:S54">SUM(M47,M50:M53)</f>
        <v>0</v>
      </c>
      <c r="N54" s="111">
        <f t="shared" si="35"/>
        <v>0</v>
      </c>
      <c r="O54" s="111">
        <f t="shared" si="35"/>
        <v>1</v>
      </c>
      <c r="P54" s="111">
        <f t="shared" si="35"/>
        <v>1</v>
      </c>
      <c r="Q54" s="111">
        <f t="shared" si="35"/>
        <v>1</v>
      </c>
      <c r="R54" s="111">
        <f t="shared" si="35"/>
        <v>0</v>
      </c>
      <c r="S54" s="111">
        <f t="shared" si="35"/>
        <v>0</v>
      </c>
      <c r="T54" s="73"/>
      <c r="U54" s="177"/>
    </row>
    <row r="55" spans="1:21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M55" s="37"/>
      <c r="N55" s="37"/>
      <c r="O55" s="37"/>
      <c r="P55" s="37"/>
      <c r="Q55" s="37"/>
      <c r="R55" s="37"/>
      <c r="S55" s="37"/>
      <c r="T55" s="176"/>
      <c r="U55" s="177"/>
    </row>
    <row r="56" spans="20:21" ht="12.75">
      <c r="T56" s="171"/>
      <c r="U56" s="184"/>
    </row>
  </sheetData>
  <sheetProtection/>
  <mergeCells count="16">
    <mergeCell ref="B1:F1"/>
    <mergeCell ref="I1:S1"/>
    <mergeCell ref="I2:S2"/>
    <mergeCell ref="C3:D3"/>
    <mergeCell ref="E3:F3"/>
    <mergeCell ref="G3:H3"/>
    <mergeCell ref="I3:J3"/>
    <mergeCell ref="K3:L3"/>
    <mergeCell ref="M3:N3"/>
    <mergeCell ref="O3:P3"/>
    <mergeCell ref="Q3:S3"/>
    <mergeCell ref="W17:AB17"/>
    <mergeCell ref="AC17:AH17"/>
    <mergeCell ref="C45:G45"/>
    <mergeCell ref="H45:N45"/>
    <mergeCell ref="O45:S45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7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3.5" customHeight="1"/>
  <cols>
    <col min="1" max="1" width="3.7109375" style="0" customWidth="1"/>
    <col min="2" max="2" width="28.57421875" style="0" customWidth="1"/>
    <col min="3" max="3" width="9.421875" style="0" customWidth="1"/>
    <col min="4" max="4" width="7.7109375" style="0" customWidth="1"/>
    <col min="5" max="5" width="6.7109375" style="0" customWidth="1"/>
    <col min="6" max="6" width="8.28125" style="0" customWidth="1"/>
    <col min="7" max="7" width="12.140625" style="0" customWidth="1"/>
    <col min="8" max="8" width="7.421875" style="0" customWidth="1"/>
    <col min="9" max="9" width="6.28125" style="0" customWidth="1"/>
    <col min="10" max="10" width="7.140625" style="0" customWidth="1"/>
    <col min="11" max="11" width="6.8515625" style="0" customWidth="1"/>
    <col min="12" max="12" width="6.00390625" style="0" customWidth="1"/>
    <col min="13" max="13" width="8.140625" style="0" customWidth="1"/>
    <col min="14" max="14" width="7.8515625" style="0" customWidth="1"/>
    <col min="15" max="15" width="6.28125" style="0" customWidth="1"/>
    <col min="16" max="16" width="7.57421875" style="0" customWidth="1"/>
    <col min="17" max="17" width="7.28125" style="0" customWidth="1"/>
    <col min="18" max="18" width="8.00390625" style="0" customWidth="1"/>
    <col min="19" max="19" width="11.28125" style="0" customWidth="1"/>
    <col min="20" max="20" width="7.140625" style="0" customWidth="1"/>
    <col min="21" max="21" width="7.421875" style="0" customWidth="1"/>
    <col min="22" max="22" width="5.140625" style="0" customWidth="1"/>
    <col min="23" max="23" width="4.7109375" style="0" customWidth="1"/>
    <col min="24" max="24" width="27.421875" style="0" customWidth="1"/>
    <col min="25" max="25" width="7.00390625" style="0" customWidth="1"/>
    <col min="26" max="26" width="12.140625" style="0" customWidth="1"/>
    <col min="27" max="27" width="14.28125" style="0" customWidth="1"/>
    <col min="28" max="28" width="8.00390625" style="0" customWidth="1"/>
    <col min="29" max="29" width="10.28125" style="0" customWidth="1"/>
    <col min="30" max="30" width="8.28125" style="0" customWidth="1"/>
    <col min="31" max="31" width="26.00390625" style="0" customWidth="1"/>
    <col min="32" max="32" width="8.140625" style="0" customWidth="1"/>
    <col min="33" max="33" width="43.140625" style="0" customWidth="1"/>
  </cols>
  <sheetData>
    <row r="1" spans="1:33" ht="15.75">
      <c r="A1" s="185" t="s">
        <v>127</v>
      </c>
      <c r="B1" s="5"/>
      <c r="C1" s="5"/>
      <c r="D1" s="5"/>
      <c r="E1" s="5"/>
      <c r="F1" s="5"/>
      <c r="G1" s="5"/>
      <c r="H1" s="5"/>
      <c r="I1" s="5"/>
      <c r="J1" s="5"/>
      <c r="K1" s="5"/>
      <c r="L1" s="115" t="str">
        <f>T(2пп!B2)</f>
        <v>Ромоданівська ЗОШ </v>
      </c>
      <c r="M1" s="5"/>
      <c r="N1" s="5"/>
      <c r="O1" s="5"/>
      <c r="P1" s="5"/>
      <c r="Q1" s="5"/>
      <c r="R1" s="186" t="str">
        <f>2пп!H2</f>
        <v>2011-2012 н.р.</v>
      </c>
      <c r="S1" s="5"/>
      <c r="T1" s="186" t="s">
        <v>357</v>
      </c>
      <c r="U1" s="5"/>
      <c r="V1" s="187"/>
      <c r="W1" s="188"/>
      <c r="X1" s="189" t="s">
        <v>65</v>
      </c>
      <c r="Y1" s="5"/>
      <c r="Z1" s="5"/>
      <c r="AA1" s="5"/>
      <c r="AB1" s="5"/>
      <c r="AC1" s="5"/>
      <c r="AD1" s="5"/>
      <c r="AE1" s="5"/>
      <c r="AF1" s="5"/>
      <c r="AG1" s="190" t="str">
        <f>2пп!H2</f>
        <v>2011-2012 н.р.</v>
      </c>
    </row>
    <row r="2" spans="1:33" ht="63.75">
      <c r="A2" s="191"/>
      <c r="B2" s="191"/>
      <c r="C2" s="422" t="s">
        <v>374</v>
      </c>
      <c r="D2" s="423"/>
      <c r="E2" s="423"/>
      <c r="F2" s="423"/>
      <c r="G2" s="424"/>
      <c r="H2" s="425" t="s">
        <v>230</v>
      </c>
      <c r="I2" s="426"/>
      <c r="J2" s="426"/>
      <c r="K2" s="427"/>
      <c r="L2" s="425" t="s">
        <v>347</v>
      </c>
      <c r="M2" s="426"/>
      <c r="N2" s="426"/>
      <c r="O2" s="426"/>
      <c r="P2" s="426"/>
      <c r="Q2" s="427"/>
      <c r="R2" s="192" t="s">
        <v>128</v>
      </c>
      <c r="S2" s="193"/>
      <c r="T2" s="428" t="s">
        <v>11</v>
      </c>
      <c r="U2" s="429"/>
      <c r="V2" s="54"/>
      <c r="W2" s="194"/>
      <c r="X2" s="194"/>
      <c r="Y2" s="195" t="s">
        <v>225</v>
      </c>
      <c r="Z2" s="420" t="s">
        <v>236</v>
      </c>
      <c r="AA2" s="421"/>
      <c r="AB2" s="420" t="s">
        <v>36</v>
      </c>
      <c r="AC2" s="421"/>
      <c r="AD2" s="196" t="s">
        <v>375</v>
      </c>
      <c r="AE2" s="195" t="s">
        <v>42</v>
      </c>
      <c r="AF2" s="416" t="s">
        <v>410</v>
      </c>
      <c r="AG2" s="416"/>
    </row>
    <row r="3" spans="1:33" ht="127.5">
      <c r="A3" s="197"/>
      <c r="B3" s="197"/>
      <c r="C3" s="198"/>
      <c r="D3" s="199"/>
      <c r="E3" s="199"/>
      <c r="F3" s="199"/>
      <c r="G3" s="200"/>
      <c r="H3" s="417" t="s">
        <v>262</v>
      </c>
      <c r="I3" s="418"/>
      <c r="J3" s="417" t="s">
        <v>103</v>
      </c>
      <c r="K3" s="418"/>
      <c r="L3" s="417" t="s">
        <v>161</v>
      </c>
      <c r="M3" s="419"/>
      <c r="N3" s="418"/>
      <c r="O3" s="417" t="s">
        <v>229</v>
      </c>
      <c r="P3" s="419"/>
      <c r="Q3" s="418"/>
      <c r="R3" s="198"/>
      <c r="S3" s="199"/>
      <c r="T3" s="199"/>
      <c r="U3" s="199"/>
      <c r="V3" s="54"/>
      <c r="W3" s="201"/>
      <c r="X3" s="202"/>
      <c r="Y3" s="203"/>
      <c r="Z3" s="196"/>
      <c r="AA3" s="196"/>
      <c r="AB3" s="195"/>
      <c r="AC3" s="195"/>
      <c r="AD3" s="196"/>
      <c r="AE3" s="203"/>
      <c r="AF3" s="204" t="s">
        <v>371</v>
      </c>
      <c r="AG3" s="196" t="s">
        <v>346</v>
      </c>
    </row>
    <row r="4" spans="1:33" ht="76.5">
      <c r="A4" s="205" t="s">
        <v>285</v>
      </c>
      <c r="B4" s="206" t="s">
        <v>310</v>
      </c>
      <c r="C4" s="207" t="s">
        <v>242</v>
      </c>
      <c r="D4" s="207" t="s">
        <v>146</v>
      </c>
      <c r="E4" s="207" t="s">
        <v>113</v>
      </c>
      <c r="F4" s="207" t="s">
        <v>86</v>
      </c>
      <c r="G4" s="208" t="s">
        <v>231</v>
      </c>
      <c r="H4" s="207" t="s">
        <v>398</v>
      </c>
      <c r="I4" s="207" t="s">
        <v>122</v>
      </c>
      <c r="J4" s="207" t="s">
        <v>246</v>
      </c>
      <c r="K4" s="207" t="s">
        <v>204</v>
      </c>
      <c r="L4" s="207" t="s">
        <v>46</v>
      </c>
      <c r="M4" s="207" t="s">
        <v>153</v>
      </c>
      <c r="N4" s="207" t="s">
        <v>139</v>
      </c>
      <c r="O4" s="207" t="s">
        <v>63</v>
      </c>
      <c r="P4" s="207" t="s">
        <v>31</v>
      </c>
      <c r="Q4" s="207" t="s">
        <v>378</v>
      </c>
      <c r="R4" s="208" t="s">
        <v>268</v>
      </c>
      <c r="S4" s="208" t="s">
        <v>252</v>
      </c>
      <c r="T4" s="207" t="s">
        <v>406</v>
      </c>
      <c r="U4" s="207" t="s">
        <v>250</v>
      </c>
      <c r="V4" s="16"/>
      <c r="W4" s="209" t="str">
        <f>A4</f>
        <v>№ п/п</v>
      </c>
      <c r="X4" s="209" t="str">
        <f>B4</f>
        <v>Назва району (міста)</v>
      </c>
      <c r="Y4" s="210"/>
      <c r="Z4" s="196" t="s">
        <v>136</v>
      </c>
      <c r="AA4" s="196" t="s">
        <v>85</v>
      </c>
      <c r="AB4" s="210" t="s">
        <v>290</v>
      </c>
      <c r="AC4" s="210" t="s">
        <v>187</v>
      </c>
      <c r="AD4" s="196"/>
      <c r="AE4" s="210"/>
      <c r="AF4" s="204"/>
      <c r="AG4" s="196"/>
    </row>
    <row r="5" spans="1:33" ht="12.75">
      <c r="A5" s="211">
        <v>1</v>
      </c>
      <c r="B5" s="211">
        <v>2</v>
      </c>
      <c r="C5" s="211">
        <v>3</v>
      </c>
      <c r="D5" s="211">
        <v>4</v>
      </c>
      <c r="E5" s="211">
        <v>5</v>
      </c>
      <c r="F5" s="211">
        <v>6</v>
      </c>
      <c r="G5" s="211">
        <v>7</v>
      </c>
      <c r="H5" s="211">
        <v>8</v>
      </c>
      <c r="I5" s="211">
        <v>9</v>
      </c>
      <c r="J5" s="211">
        <v>10</v>
      </c>
      <c r="K5" s="211">
        <v>11</v>
      </c>
      <c r="L5" s="211">
        <v>12</v>
      </c>
      <c r="M5" s="211">
        <v>13</v>
      </c>
      <c r="N5" s="211">
        <v>14</v>
      </c>
      <c r="O5" s="211">
        <v>15</v>
      </c>
      <c r="P5" s="211">
        <v>16</v>
      </c>
      <c r="Q5" s="211">
        <v>17</v>
      </c>
      <c r="R5" s="211">
        <v>18</v>
      </c>
      <c r="S5" s="211">
        <v>19</v>
      </c>
      <c r="T5" s="211">
        <v>20</v>
      </c>
      <c r="U5" s="211">
        <v>21</v>
      </c>
      <c r="V5" s="16"/>
      <c r="W5" s="212" t="s">
        <v>22</v>
      </c>
      <c r="X5" s="212">
        <f>B5</f>
        <v>2</v>
      </c>
      <c r="Y5" s="213">
        <v>3</v>
      </c>
      <c r="Z5" s="213">
        <v>4</v>
      </c>
      <c r="AA5" s="213">
        <v>5</v>
      </c>
      <c r="AB5" s="213">
        <v>6</v>
      </c>
      <c r="AC5" s="213">
        <v>7</v>
      </c>
      <c r="AD5" s="196">
        <v>8</v>
      </c>
      <c r="AE5" s="196">
        <v>9</v>
      </c>
      <c r="AF5" s="196">
        <v>10</v>
      </c>
      <c r="AG5" s="196">
        <v>11</v>
      </c>
    </row>
    <row r="6" spans="1:33" ht="15.75">
      <c r="A6" s="214"/>
      <c r="B6" s="215" t="s">
        <v>135</v>
      </c>
      <c r="C6" s="216">
        <f aca="true" t="shared" si="0" ref="C6:Q6">SUM(C7:C56)</f>
        <v>0</v>
      </c>
      <c r="D6" s="216">
        <f t="shared" si="0"/>
        <v>0</v>
      </c>
      <c r="E6" s="216">
        <f t="shared" si="0"/>
        <v>0</v>
      </c>
      <c r="F6" s="216">
        <f t="shared" si="0"/>
        <v>0</v>
      </c>
      <c r="G6" s="216">
        <f t="shared" si="0"/>
        <v>0</v>
      </c>
      <c r="H6" s="216">
        <f t="shared" si="0"/>
        <v>0</v>
      </c>
      <c r="I6" s="216">
        <f t="shared" si="0"/>
        <v>0</v>
      </c>
      <c r="J6" s="216">
        <f t="shared" si="0"/>
        <v>0</v>
      </c>
      <c r="K6" s="216">
        <f t="shared" si="0"/>
        <v>0</v>
      </c>
      <c r="L6" s="216">
        <f t="shared" si="0"/>
        <v>0</v>
      </c>
      <c r="M6" s="216">
        <f t="shared" si="0"/>
        <v>0</v>
      </c>
      <c r="N6" s="216">
        <f t="shared" si="0"/>
        <v>0</v>
      </c>
      <c r="O6" s="216">
        <f t="shared" si="0"/>
        <v>0</v>
      </c>
      <c r="P6" s="216">
        <f t="shared" si="0"/>
        <v>0</v>
      </c>
      <c r="Q6" s="216">
        <f t="shared" si="0"/>
        <v>0</v>
      </c>
      <c r="R6" s="217">
        <f aca="true" t="shared" si="1" ref="R6:R37">SUM(J6,H6,P6,M6)</f>
        <v>0</v>
      </c>
      <c r="S6" s="217">
        <f aca="true" t="shared" si="2" ref="S6:S37">SUM(K6,I6,Q6,N6)</f>
        <v>0</v>
      </c>
      <c r="T6" s="216">
        <f>SUM(T7:T56)</f>
        <v>0</v>
      </c>
      <c r="U6" s="216">
        <f>SUM(U7:U56)</f>
        <v>0</v>
      </c>
      <c r="V6" s="16"/>
      <c r="W6" s="218"/>
      <c r="X6" s="219" t="str">
        <f>B6</f>
        <v>Всього по області</v>
      </c>
      <c r="Y6" s="220">
        <f aca="true" t="shared" si="3" ref="Y6:Y37">S6</f>
        <v>0</v>
      </c>
      <c r="Z6" s="220"/>
      <c r="AA6" s="220"/>
      <c r="AB6" s="220">
        <f>SUM(AB7:AB56)</f>
        <v>0</v>
      </c>
      <c r="AC6" s="220"/>
      <c r="AD6" s="221">
        <f>SUM(AD7:AD56)</f>
        <v>0</v>
      </c>
      <c r="AE6" s="221"/>
      <c r="AF6" s="221">
        <f>SUM(AF7:AF56)</f>
        <v>0</v>
      </c>
      <c r="AG6" s="221"/>
    </row>
    <row r="7" spans="1:33" ht="12.75">
      <c r="A7" s="147">
        <v>1</v>
      </c>
      <c r="B7" s="30"/>
      <c r="C7" s="30"/>
      <c r="D7" s="30"/>
      <c r="E7" s="30"/>
      <c r="F7" s="30"/>
      <c r="G7" s="154">
        <f aca="true" t="shared" si="4" ref="G7:G38">SUM(C7:F7)</f>
        <v>0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58">
        <f t="shared" si="1"/>
        <v>0</v>
      </c>
      <c r="S7" s="58">
        <f t="shared" si="2"/>
        <v>0</v>
      </c>
      <c r="T7" s="30"/>
      <c r="U7" s="30"/>
      <c r="V7" s="16"/>
      <c r="W7" s="222">
        <f aca="true" t="shared" si="5" ref="W7:W38">A7</f>
        <v>1</v>
      </c>
      <c r="X7" s="30">
        <f aca="true" t="shared" si="6" ref="X7:X38">T(B7)</f>
      </c>
      <c r="Y7" s="30">
        <f t="shared" si="3"/>
        <v>0</v>
      </c>
      <c r="Z7" s="223"/>
      <c r="AA7" s="223"/>
      <c r="AB7" s="223"/>
      <c r="AC7" s="223"/>
      <c r="AD7" s="223"/>
      <c r="AE7" s="223"/>
      <c r="AF7" s="223"/>
      <c r="AG7" s="223"/>
    </row>
    <row r="8" spans="1:33" ht="12.75">
      <c r="A8" s="147">
        <v>2</v>
      </c>
      <c r="B8" s="30"/>
      <c r="C8" s="30"/>
      <c r="D8" s="30"/>
      <c r="E8" s="30"/>
      <c r="F8" s="30"/>
      <c r="G8" s="154">
        <f t="shared" si="4"/>
        <v>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58">
        <f t="shared" si="1"/>
        <v>0</v>
      </c>
      <c r="S8" s="58">
        <f t="shared" si="2"/>
        <v>0</v>
      </c>
      <c r="T8" s="30"/>
      <c r="U8" s="30"/>
      <c r="V8" s="16"/>
      <c r="W8" s="222">
        <f t="shared" si="5"/>
        <v>2</v>
      </c>
      <c r="X8" s="30">
        <f t="shared" si="6"/>
      </c>
      <c r="Y8" s="30">
        <f t="shared" si="3"/>
        <v>0</v>
      </c>
      <c r="Z8" s="223"/>
      <c r="AA8" s="223"/>
      <c r="AB8" s="223"/>
      <c r="AC8" s="223"/>
      <c r="AD8" s="223"/>
      <c r="AE8" s="223"/>
      <c r="AF8" s="223"/>
      <c r="AG8" s="223"/>
    </row>
    <row r="9" spans="1:33" ht="12.75">
      <c r="A9" s="147">
        <v>3</v>
      </c>
      <c r="B9" s="30"/>
      <c r="C9" s="30"/>
      <c r="D9" s="30"/>
      <c r="E9" s="30"/>
      <c r="F9" s="30"/>
      <c r="G9" s="154">
        <f t="shared" si="4"/>
        <v>0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58">
        <f t="shared" si="1"/>
        <v>0</v>
      </c>
      <c r="S9" s="58">
        <f t="shared" si="2"/>
        <v>0</v>
      </c>
      <c r="T9" s="30"/>
      <c r="U9" s="30"/>
      <c r="V9" s="16"/>
      <c r="W9" s="222">
        <f t="shared" si="5"/>
        <v>3</v>
      </c>
      <c r="X9" s="30">
        <f t="shared" si="6"/>
      </c>
      <c r="Y9" s="30">
        <f t="shared" si="3"/>
        <v>0</v>
      </c>
      <c r="Z9" s="223"/>
      <c r="AA9" s="223"/>
      <c r="AB9" s="223"/>
      <c r="AC9" s="223"/>
      <c r="AD9" s="223"/>
      <c r="AE9" s="223"/>
      <c r="AF9" s="223"/>
      <c r="AG9" s="223"/>
    </row>
    <row r="10" spans="1:33" ht="12.75">
      <c r="A10" s="147">
        <v>4</v>
      </c>
      <c r="B10" s="30"/>
      <c r="C10" s="30"/>
      <c r="D10" s="30"/>
      <c r="E10" s="30"/>
      <c r="F10" s="30"/>
      <c r="G10" s="154">
        <f t="shared" si="4"/>
        <v>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58">
        <f t="shared" si="1"/>
        <v>0</v>
      </c>
      <c r="S10" s="58">
        <f t="shared" si="2"/>
        <v>0</v>
      </c>
      <c r="T10" s="30"/>
      <c r="U10" s="30"/>
      <c r="V10" s="16"/>
      <c r="W10" s="222">
        <f t="shared" si="5"/>
        <v>4</v>
      </c>
      <c r="X10" s="30">
        <f t="shared" si="6"/>
      </c>
      <c r="Y10" s="30">
        <f t="shared" si="3"/>
        <v>0</v>
      </c>
      <c r="Z10" s="223"/>
      <c r="AA10" s="223"/>
      <c r="AB10" s="223"/>
      <c r="AC10" s="223"/>
      <c r="AD10" s="223"/>
      <c r="AE10" s="223"/>
      <c r="AF10" s="223"/>
      <c r="AG10" s="223"/>
    </row>
    <row r="11" spans="1:33" ht="12.75">
      <c r="A11" s="147">
        <v>5</v>
      </c>
      <c r="B11" s="30"/>
      <c r="C11" s="30"/>
      <c r="D11" s="30"/>
      <c r="E11" s="30"/>
      <c r="F11" s="30"/>
      <c r="G11" s="154">
        <f t="shared" si="4"/>
        <v>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58">
        <f t="shared" si="1"/>
        <v>0</v>
      </c>
      <c r="S11" s="58">
        <f t="shared" si="2"/>
        <v>0</v>
      </c>
      <c r="T11" s="30"/>
      <c r="U11" s="30"/>
      <c r="V11" s="16"/>
      <c r="W11" s="222">
        <f t="shared" si="5"/>
        <v>5</v>
      </c>
      <c r="X11" s="30">
        <f t="shared" si="6"/>
      </c>
      <c r="Y11" s="30">
        <f t="shared" si="3"/>
        <v>0</v>
      </c>
      <c r="Z11" s="223"/>
      <c r="AA11" s="223"/>
      <c r="AB11" s="223"/>
      <c r="AC11" s="223"/>
      <c r="AD11" s="223"/>
      <c r="AE11" s="223"/>
      <c r="AF11" s="223"/>
      <c r="AG11" s="223"/>
    </row>
    <row r="12" spans="1:33" ht="12.75">
      <c r="A12" s="147">
        <v>6</v>
      </c>
      <c r="B12" s="30"/>
      <c r="C12" s="30"/>
      <c r="D12" s="30"/>
      <c r="E12" s="30"/>
      <c r="F12" s="30"/>
      <c r="G12" s="154">
        <f t="shared" si="4"/>
        <v>0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58">
        <f t="shared" si="1"/>
        <v>0</v>
      </c>
      <c r="S12" s="58">
        <f t="shared" si="2"/>
        <v>0</v>
      </c>
      <c r="T12" s="30"/>
      <c r="U12" s="30"/>
      <c r="V12" s="16"/>
      <c r="W12" s="222">
        <f t="shared" si="5"/>
        <v>6</v>
      </c>
      <c r="X12" s="30">
        <f t="shared" si="6"/>
      </c>
      <c r="Y12" s="30">
        <f t="shared" si="3"/>
        <v>0</v>
      </c>
      <c r="Z12" s="223"/>
      <c r="AA12" s="223"/>
      <c r="AB12" s="223"/>
      <c r="AC12" s="223"/>
      <c r="AD12" s="223"/>
      <c r="AE12" s="223"/>
      <c r="AF12" s="223"/>
      <c r="AG12" s="223"/>
    </row>
    <row r="13" spans="1:33" ht="12.75">
      <c r="A13" s="147">
        <v>7</v>
      </c>
      <c r="B13" s="30"/>
      <c r="C13" s="30"/>
      <c r="D13" s="30"/>
      <c r="E13" s="30"/>
      <c r="F13" s="30"/>
      <c r="G13" s="154">
        <f t="shared" si="4"/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58">
        <f t="shared" si="1"/>
        <v>0</v>
      </c>
      <c r="S13" s="58">
        <f t="shared" si="2"/>
        <v>0</v>
      </c>
      <c r="T13" s="30"/>
      <c r="U13" s="30"/>
      <c r="V13" s="16"/>
      <c r="W13" s="222">
        <f t="shared" si="5"/>
        <v>7</v>
      </c>
      <c r="X13" s="30">
        <f t="shared" si="6"/>
      </c>
      <c r="Y13" s="30">
        <f t="shared" si="3"/>
        <v>0</v>
      </c>
      <c r="Z13" s="223"/>
      <c r="AA13" s="223"/>
      <c r="AB13" s="223"/>
      <c r="AC13" s="223"/>
      <c r="AD13" s="223"/>
      <c r="AE13" s="223"/>
      <c r="AF13" s="223"/>
      <c r="AG13" s="223"/>
    </row>
    <row r="14" spans="1:33" ht="12.75">
      <c r="A14" s="147">
        <v>8</v>
      </c>
      <c r="B14" s="30"/>
      <c r="C14" s="30"/>
      <c r="D14" s="30"/>
      <c r="E14" s="30"/>
      <c r="F14" s="30"/>
      <c r="G14" s="154">
        <f t="shared" si="4"/>
        <v>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58">
        <f t="shared" si="1"/>
        <v>0</v>
      </c>
      <c r="S14" s="58">
        <f t="shared" si="2"/>
        <v>0</v>
      </c>
      <c r="T14" s="30"/>
      <c r="U14" s="30"/>
      <c r="V14" s="16"/>
      <c r="W14" s="222">
        <f t="shared" si="5"/>
        <v>8</v>
      </c>
      <c r="X14" s="30">
        <f t="shared" si="6"/>
      </c>
      <c r="Y14" s="30">
        <f t="shared" si="3"/>
        <v>0</v>
      </c>
      <c r="Z14" s="223"/>
      <c r="AA14" s="223"/>
      <c r="AB14" s="223"/>
      <c r="AC14" s="223"/>
      <c r="AD14" s="223"/>
      <c r="AE14" s="223"/>
      <c r="AF14" s="223"/>
      <c r="AG14" s="223"/>
    </row>
    <row r="15" spans="1:33" ht="12.75">
      <c r="A15" s="147">
        <v>9</v>
      </c>
      <c r="B15" s="30"/>
      <c r="C15" s="30"/>
      <c r="D15" s="30"/>
      <c r="E15" s="30"/>
      <c r="F15" s="30"/>
      <c r="G15" s="154">
        <f t="shared" si="4"/>
        <v>0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58">
        <f t="shared" si="1"/>
        <v>0</v>
      </c>
      <c r="S15" s="58">
        <f t="shared" si="2"/>
        <v>0</v>
      </c>
      <c r="T15" s="30"/>
      <c r="U15" s="30"/>
      <c r="V15" s="16"/>
      <c r="W15" s="222">
        <f t="shared" si="5"/>
        <v>9</v>
      </c>
      <c r="X15" s="30">
        <f t="shared" si="6"/>
      </c>
      <c r="Y15" s="30">
        <f t="shared" si="3"/>
        <v>0</v>
      </c>
      <c r="Z15" s="223"/>
      <c r="AA15" s="223"/>
      <c r="AB15" s="223"/>
      <c r="AC15" s="223"/>
      <c r="AD15" s="223"/>
      <c r="AE15" s="223"/>
      <c r="AF15" s="223"/>
      <c r="AG15" s="223"/>
    </row>
    <row r="16" spans="1:33" ht="12.75">
      <c r="A16" s="147">
        <v>10</v>
      </c>
      <c r="B16" s="30"/>
      <c r="C16" s="30"/>
      <c r="D16" s="30"/>
      <c r="E16" s="30"/>
      <c r="F16" s="30"/>
      <c r="G16" s="154">
        <f t="shared" si="4"/>
        <v>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58">
        <f t="shared" si="1"/>
        <v>0</v>
      </c>
      <c r="S16" s="58">
        <f t="shared" si="2"/>
        <v>0</v>
      </c>
      <c r="T16" s="30"/>
      <c r="U16" s="30"/>
      <c r="V16" s="16"/>
      <c r="W16" s="222">
        <f t="shared" si="5"/>
        <v>10</v>
      </c>
      <c r="X16" s="30">
        <f t="shared" si="6"/>
      </c>
      <c r="Y16" s="30">
        <f t="shared" si="3"/>
        <v>0</v>
      </c>
      <c r="Z16" s="223"/>
      <c r="AA16" s="223"/>
      <c r="AB16" s="223"/>
      <c r="AC16" s="223"/>
      <c r="AD16" s="223"/>
      <c r="AE16" s="223"/>
      <c r="AF16" s="223"/>
      <c r="AG16" s="223"/>
    </row>
    <row r="17" spans="1:33" ht="12.75">
      <c r="A17" s="147">
        <v>11</v>
      </c>
      <c r="B17" s="30"/>
      <c r="C17" s="30"/>
      <c r="D17" s="30"/>
      <c r="E17" s="30"/>
      <c r="F17" s="30"/>
      <c r="G17" s="154">
        <f t="shared" si="4"/>
        <v>0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58">
        <f t="shared" si="1"/>
        <v>0</v>
      </c>
      <c r="S17" s="58">
        <f t="shared" si="2"/>
        <v>0</v>
      </c>
      <c r="T17" s="30"/>
      <c r="U17" s="30"/>
      <c r="V17" s="16"/>
      <c r="W17" s="222">
        <f t="shared" si="5"/>
        <v>11</v>
      </c>
      <c r="X17" s="30">
        <f t="shared" si="6"/>
      </c>
      <c r="Y17" s="30">
        <f t="shared" si="3"/>
        <v>0</v>
      </c>
      <c r="Z17" s="223"/>
      <c r="AA17" s="223"/>
      <c r="AB17" s="223"/>
      <c r="AC17" s="223"/>
      <c r="AD17" s="223"/>
      <c r="AE17" s="223"/>
      <c r="AF17" s="223"/>
      <c r="AG17" s="223"/>
    </row>
    <row r="18" spans="1:33" ht="12.75">
      <c r="A18" s="147">
        <v>12</v>
      </c>
      <c r="B18" s="30"/>
      <c r="C18" s="30"/>
      <c r="D18" s="30"/>
      <c r="E18" s="30"/>
      <c r="F18" s="30"/>
      <c r="G18" s="154">
        <f t="shared" si="4"/>
        <v>0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58">
        <f t="shared" si="1"/>
        <v>0</v>
      </c>
      <c r="S18" s="58">
        <f t="shared" si="2"/>
        <v>0</v>
      </c>
      <c r="T18" s="30"/>
      <c r="U18" s="30"/>
      <c r="V18" s="16"/>
      <c r="W18" s="222">
        <f t="shared" si="5"/>
        <v>12</v>
      </c>
      <c r="X18" s="30">
        <f t="shared" si="6"/>
      </c>
      <c r="Y18" s="30">
        <f t="shared" si="3"/>
        <v>0</v>
      </c>
      <c r="Z18" s="223"/>
      <c r="AA18" s="223"/>
      <c r="AB18" s="223"/>
      <c r="AC18" s="223"/>
      <c r="AD18" s="223"/>
      <c r="AE18" s="223"/>
      <c r="AF18" s="223"/>
      <c r="AG18" s="223"/>
    </row>
    <row r="19" spans="1:33" ht="12.75">
      <c r="A19" s="147">
        <v>13</v>
      </c>
      <c r="B19" s="30"/>
      <c r="C19" s="30"/>
      <c r="D19" s="30"/>
      <c r="E19" s="30"/>
      <c r="F19" s="30"/>
      <c r="G19" s="154">
        <f t="shared" si="4"/>
        <v>0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58">
        <f t="shared" si="1"/>
        <v>0</v>
      </c>
      <c r="S19" s="58">
        <f t="shared" si="2"/>
        <v>0</v>
      </c>
      <c r="T19" s="30"/>
      <c r="U19" s="30"/>
      <c r="V19" s="16"/>
      <c r="W19" s="222">
        <f t="shared" si="5"/>
        <v>13</v>
      </c>
      <c r="X19" s="30">
        <f t="shared" si="6"/>
      </c>
      <c r="Y19" s="30">
        <f t="shared" si="3"/>
        <v>0</v>
      </c>
      <c r="Z19" s="223"/>
      <c r="AA19" s="223"/>
      <c r="AB19" s="223"/>
      <c r="AC19" s="223"/>
      <c r="AD19" s="223"/>
      <c r="AE19" s="223"/>
      <c r="AF19" s="223"/>
      <c r="AG19" s="223"/>
    </row>
    <row r="20" spans="1:33" ht="12.75">
      <c r="A20" s="147">
        <v>14</v>
      </c>
      <c r="B20" s="30"/>
      <c r="C20" s="30"/>
      <c r="D20" s="30"/>
      <c r="E20" s="30"/>
      <c r="F20" s="30"/>
      <c r="G20" s="154">
        <f t="shared" si="4"/>
        <v>0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58">
        <f t="shared" si="1"/>
        <v>0</v>
      </c>
      <c r="S20" s="58">
        <f t="shared" si="2"/>
        <v>0</v>
      </c>
      <c r="T20" s="30"/>
      <c r="U20" s="30"/>
      <c r="V20" s="16"/>
      <c r="W20" s="222">
        <f t="shared" si="5"/>
        <v>14</v>
      </c>
      <c r="X20" s="30">
        <f t="shared" si="6"/>
      </c>
      <c r="Y20" s="30">
        <f t="shared" si="3"/>
        <v>0</v>
      </c>
      <c r="Z20" s="223"/>
      <c r="AA20" s="223"/>
      <c r="AB20" s="223"/>
      <c r="AC20" s="223"/>
      <c r="AD20" s="223"/>
      <c r="AE20" s="223"/>
      <c r="AF20" s="223"/>
      <c r="AG20" s="223"/>
    </row>
    <row r="21" spans="1:33" ht="12.75">
      <c r="A21" s="147">
        <v>15</v>
      </c>
      <c r="B21" s="30"/>
      <c r="C21" s="30"/>
      <c r="D21" s="30"/>
      <c r="E21" s="30"/>
      <c r="F21" s="30"/>
      <c r="G21" s="154">
        <f t="shared" si="4"/>
        <v>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58">
        <f t="shared" si="1"/>
        <v>0</v>
      </c>
      <c r="S21" s="58">
        <f t="shared" si="2"/>
        <v>0</v>
      </c>
      <c r="T21" s="30"/>
      <c r="U21" s="30"/>
      <c r="V21" s="16"/>
      <c r="W21" s="222">
        <f t="shared" si="5"/>
        <v>15</v>
      </c>
      <c r="X21" s="30">
        <f t="shared" si="6"/>
      </c>
      <c r="Y21" s="30">
        <f t="shared" si="3"/>
        <v>0</v>
      </c>
      <c r="Z21" s="223"/>
      <c r="AA21" s="223"/>
      <c r="AB21" s="223"/>
      <c r="AC21" s="223"/>
      <c r="AD21" s="223"/>
      <c r="AE21" s="223"/>
      <c r="AF21" s="223"/>
      <c r="AG21" s="223"/>
    </row>
    <row r="22" spans="1:33" ht="12.75">
      <c r="A22" s="147">
        <v>16</v>
      </c>
      <c r="B22" s="30"/>
      <c r="C22" s="30"/>
      <c r="D22" s="30"/>
      <c r="E22" s="30"/>
      <c r="F22" s="30"/>
      <c r="G22" s="154">
        <f t="shared" si="4"/>
        <v>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58">
        <f t="shared" si="1"/>
        <v>0</v>
      </c>
      <c r="S22" s="58">
        <f t="shared" si="2"/>
        <v>0</v>
      </c>
      <c r="T22" s="30"/>
      <c r="U22" s="30"/>
      <c r="V22" s="16"/>
      <c r="W22" s="222">
        <f t="shared" si="5"/>
        <v>16</v>
      </c>
      <c r="X22" s="30">
        <f t="shared" si="6"/>
      </c>
      <c r="Y22" s="30">
        <f t="shared" si="3"/>
        <v>0</v>
      </c>
      <c r="Z22" s="223"/>
      <c r="AA22" s="223"/>
      <c r="AB22" s="223"/>
      <c r="AC22" s="223"/>
      <c r="AD22" s="223"/>
      <c r="AE22" s="223"/>
      <c r="AF22" s="223"/>
      <c r="AG22" s="223"/>
    </row>
    <row r="23" spans="1:33" ht="12.75">
      <c r="A23" s="147">
        <v>17</v>
      </c>
      <c r="B23" s="30"/>
      <c r="C23" s="30"/>
      <c r="D23" s="30"/>
      <c r="E23" s="30"/>
      <c r="F23" s="30"/>
      <c r="G23" s="154">
        <f t="shared" si="4"/>
        <v>0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58">
        <f t="shared" si="1"/>
        <v>0</v>
      </c>
      <c r="S23" s="58">
        <f t="shared" si="2"/>
        <v>0</v>
      </c>
      <c r="T23" s="30"/>
      <c r="U23" s="30"/>
      <c r="V23" s="16"/>
      <c r="W23" s="222">
        <f t="shared" si="5"/>
        <v>17</v>
      </c>
      <c r="X23" s="30">
        <f t="shared" si="6"/>
      </c>
      <c r="Y23" s="30">
        <f t="shared" si="3"/>
        <v>0</v>
      </c>
      <c r="Z23" s="223"/>
      <c r="AA23" s="223"/>
      <c r="AB23" s="223"/>
      <c r="AC23" s="223"/>
      <c r="AD23" s="223"/>
      <c r="AE23" s="223"/>
      <c r="AF23" s="223"/>
      <c r="AG23" s="223"/>
    </row>
    <row r="24" spans="1:33" ht="12.75">
      <c r="A24" s="147">
        <v>18</v>
      </c>
      <c r="B24" s="30"/>
      <c r="C24" s="30"/>
      <c r="D24" s="30"/>
      <c r="E24" s="30"/>
      <c r="F24" s="30"/>
      <c r="G24" s="154">
        <f t="shared" si="4"/>
        <v>0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58">
        <f t="shared" si="1"/>
        <v>0</v>
      </c>
      <c r="S24" s="58">
        <f t="shared" si="2"/>
        <v>0</v>
      </c>
      <c r="T24" s="30"/>
      <c r="U24" s="30"/>
      <c r="V24" s="16"/>
      <c r="W24" s="222">
        <f t="shared" si="5"/>
        <v>18</v>
      </c>
      <c r="X24" s="30">
        <f t="shared" si="6"/>
      </c>
      <c r="Y24" s="30">
        <f t="shared" si="3"/>
        <v>0</v>
      </c>
      <c r="Z24" s="223"/>
      <c r="AA24" s="223"/>
      <c r="AB24" s="223"/>
      <c r="AC24" s="223"/>
      <c r="AD24" s="223"/>
      <c r="AE24" s="223"/>
      <c r="AF24" s="223"/>
      <c r="AG24" s="223"/>
    </row>
    <row r="25" spans="1:33" ht="12.75">
      <c r="A25" s="147">
        <v>19</v>
      </c>
      <c r="B25" s="30"/>
      <c r="C25" s="30"/>
      <c r="D25" s="30"/>
      <c r="E25" s="30"/>
      <c r="F25" s="30"/>
      <c r="G25" s="154">
        <f t="shared" si="4"/>
        <v>0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58">
        <f t="shared" si="1"/>
        <v>0</v>
      </c>
      <c r="S25" s="58">
        <f t="shared" si="2"/>
        <v>0</v>
      </c>
      <c r="T25" s="30"/>
      <c r="U25" s="30"/>
      <c r="V25" s="16"/>
      <c r="W25" s="222">
        <f t="shared" si="5"/>
        <v>19</v>
      </c>
      <c r="X25" s="30">
        <f t="shared" si="6"/>
      </c>
      <c r="Y25" s="30">
        <f t="shared" si="3"/>
        <v>0</v>
      </c>
      <c r="Z25" s="223"/>
      <c r="AA25" s="223"/>
      <c r="AB25" s="223"/>
      <c r="AC25" s="223"/>
      <c r="AD25" s="223"/>
      <c r="AE25" s="223"/>
      <c r="AF25" s="223"/>
      <c r="AG25" s="223"/>
    </row>
    <row r="26" spans="1:33" ht="12.75">
      <c r="A26" s="147">
        <v>20</v>
      </c>
      <c r="B26" s="30"/>
      <c r="C26" s="30"/>
      <c r="D26" s="30"/>
      <c r="E26" s="30"/>
      <c r="F26" s="30"/>
      <c r="G26" s="154">
        <f t="shared" si="4"/>
        <v>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58">
        <f t="shared" si="1"/>
        <v>0</v>
      </c>
      <c r="S26" s="58">
        <f t="shared" si="2"/>
        <v>0</v>
      </c>
      <c r="T26" s="30"/>
      <c r="U26" s="30"/>
      <c r="V26" s="16"/>
      <c r="W26" s="222">
        <f t="shared" si="5"/>
        <v>20</v>
      </c>
      <c r="X26" s="30">
        <f t="shared" si="6"/>
      </c>
      <c r="Y26" s="30">
        <f t="shared" si="3"/>
        <v>0</v>
      </c>
      <c r="Z26" s="223"/>
      <c r="AA26" s="223"/>
      <c r="AB26" s="223"/>
      <c r="AC26" s="223"/>
      <c r="AD26" s="223"/>
      <c r="AE26" s="223"/>
      <c r="AF26" s="223"/>
      <c r="AG26" s="223"/>
    </row>
    <row r="27" spans="1:33" ht="12.75">
      <c r="A27" s="147">
        <v>21</v>
      </c>
      <c r="B27" s="30"/>
      <c r="C27" s="30"/>
      <c r="D27" s="30"/>
      <c r="E27" s="30"/>
      <c r="F27" s="30"/>
      <c r="G27" s="154">
        <f t="shared" si="4"/>
        <v>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58">
        <f t="shared" si="1"/>
        <v>0</v>
      </c>
      <c r="S27" s="58">
        <f t="shared" si="2"/>
        <v>0</v>
      </c>
      <c r="T27" s="30"/>
      <c r="U27" s="30"/>
      <c r="V27" s="16"/>
      <c r="W27" s="222">
        <f t="shared" si="5"/>
        <v>21</v>
      </c>
      <c r="X27" s="30">
        <f t="shared" si="6"/>
      </c>
      <c r="Y27" s="30">
        <f t="shared" si="3"/>
        <v>0</v>
      </c>
      <c r="Z27" s="223"/>
      <c r="AA27" s="223"/>
      <c r="AB27" s="223"/>
      <c r="AC27" s="223"/>
      <c r="AD27" s="223"/>
      <c r="AE27" s="223"/>
      <c r="AF27" s="223"/>
      <c r="AG27" s="223"/>
    </row>
    <row r="28" spans="1:33" ht="12.75">
      <c r="A28" s="147">
        <v>22</v>
      </c>
      <c r="B28" s="30"/>
      <c r="C28" s="30"/>
      <c r="D28" s="30"/>
      <c r="E28" s="30"/>
      <c r="F28" s="30"/>
      <c r="G28" s="154">
        <f t="shared" si="4"/>
        <v>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58">
        <f t="shared" si="1"/>
        <v>0</v>
      </c>
      <c r="S28" s="58">
        <f t="shared" si="2"/>
        <v>0</v>
      </c>
      <c r="T28" s="30"/>
      <c r="U28" s="30"/>
      <c r="V28" s="16"/>
      <c r="W28" s="222">
        <f t="shared" si="5"/>
        <v>22</v>
      </c>
      <c r="X28" s="30">
        <f t="shared" si="6"/>
      </c>
      <c r="Y28" s="30">
        <f t="shared" si="3"/>
        <v>0</v>
      </c>
      <c r="Z28" s="223"/>
      <c r="AA28" s="223"/>
      <c r="AB28" s="223"/>
      <c r="AC28" s="223"/>
      <c r="AD28" s="223"/>
      <c r="AE28" s="223"/>
      <c r="AF28" s="223"/>
      <c r="AG28" s="223"/>
    </row>
    <row r="29" spans="1:33" ht="12.75">
      <c r="A29" s="147">
        <v>23</v>
      </c>
      <c r="B29" s="30"/>
      <c r="C29" s="30"/>
      <c r="D29" s="30"/>
      <c r="E29" s="30"/>
      <c r="F29" s="30"/>
      <c r="G29" s="154">
        <f t="shared" si="4"/>
        <v>0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58">
        <f t="shared" si="1"/>
        <v>0</v>
      </c>
      <c r="S29" s="58">
        <f t="shared" si="2"/>
        <v>0</v>
      </c>
      <c r="T29" s="30"/>
      <c r="U29" s="30"/>
      <c r="V29" s="16"/>
      <c r="W29" s="222">
        <f t="shared" si="5"/>
        <v>23</v>
      </c>
      <c r="X29" s="30">
        <f t="shared" si="6"/>
      </c>
      <c r="Y29" s="30">
        <f t="shared" si="3"/>
        <v>0</v>
      </c>
      <c r="Z29" s="223"/>
      <c r="AA29" s="223"/>
      <c r="AB29" s="223"/>
      <c r="AC29" s="223"/>
      <c r="AD29" s="223"/>
      <c r="AE29" s="223"/>
      <c r="AF29" s="223"/>
      <c r="AG29" s="223"/>
    </row>
    <row r="30" spans="1:33" ht="12.75">
      <c r="A30" s="147">
        <v>24</v>
      </c>
      <c r="B30" s="30"/>
      <c r="C30" s="30"/>
      <c r="D30" s="30"/>
      <c r="E30" s="30"/>
      <c r="F30" s="30"/>
      <c r="G30" s="154">
        <f t="shared" si="4"/>
        <v>0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58">
        <f t="shared" si="1"/>
        <v>0</v>
      </c>
      <c r="S30" s="58">
        <f t="shared" si="2"/>
        <v>0</v>
      </c>
      <c r="T30" s="30"/>
      <c r="U30" s="30"/>
      <c r="V30" s="16"/>
      <c r="W30" s="222">
        <f t="shared" si="5"/>
        <v>24</v>
      </c>
      <c r="X30" s="30">
        <f t="shared" si="6"/>
      </c>
      <c r="Y30" s="30">
        <f t="shared" si="3"/>
        <v>0</v>
      </c>
      <c r="Z30" s="223"/>
      <c r="AA30" s="223"/>
      <c r="AB30" s="223"/>
      <c r="AC30" s="223"/>
      <c r="AD30" s="223"/>
      <c r="AE30" s="223"/>
      <c r="AF30" s="223"/>
      <c r="AG30" s="223"/>
    </row>
    <row r="31" spans="1:33" ht="12.75">
      <c r="A31" s="147">
        <v>25</v>
      </c>
      <c r="B31" s="30"/>
      <c r="C31" s="30"/>
      <c r="D31" s="30"/>
      <c r="E31" s="30"/>
      <c r="F31" s="30"/>
      <c r="G31" s="154">
        <f t="shared" si="4"/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58">
        <f t="shared" si="1"/>
        <v>0</v>
      </c>
      <c r="S31" s="58">
        <f t="shared" si="2"/>
        <v>0</v>
      </c>
      <c r="T31" s="30"/>
      <c r="U31" s="30"/>
      <c r="V31" s="16"/>
      <c r="W31" s="222">
        <f t="shared" si="5"/>
        <v>25</v>
      </c>
      <c r="X31" s="30">
        <f t="shared" si="6"/>
      </c>
      <c r="Y31" s="30">
        <f t="shared" si="3"/>
        <v>0</v>
      </c>
      <c r="Z31" s="223"/>
      <c r="AA31" s="223"/>
      <c r="AB31" s="223"/>
      <c r="AC31" s="223"/>
      <c r="AD31" s="223"/>
      <c r="AE31" s="223"/>
      <c r="AF31" s="223"/>
      <c r="AG31" s="223"/>
    </row>
    <row r="32" spans="1:33" ht="12.75">
      <c r="A32" s="147">
        <v>26</v>
      </c>
      <c r="B32" s="30"/>
      <c r="C32" s="30"/>
      <c r="D32" s="30"/>
      <c r="E32" s="30"/>
      <c r="F32" s="30"/>
      <c r="G32" s="154">
        <f t="shared" si="4"/>
        <v>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58">
        <f t="shared" si="1"/>
        <v>0</v>
      </c>
      <c r="S32" s="58">
        <f t="shared" si="2"/>
        <v>0</v>
      </c>
      <c r="T32" s="30"/>
      <c r="U32" s="30"/>
      <c r="V32" s="16"/>
      <c r="W32" s="222">
        <f t="shared" si="5"/>
        <v>26</v>
      </c>
      <c r="X32" s="30">
        <f t="shared" si="6"/>
      </c>
      <c r="Y32" s="30">
        <f t="shared" si="3"/>
        <v>0</v>
      </c>
      <c r="Z32" s="223"/>
      <c r="AA32" s="223"/>
      <c r="AB32" s="223"/>
      <c r="AC32" s="223"/>
      <c r="AD32" s="223"/>
      <c r="AE32" s="223"/>
      <c r="AF32" s="223"/>
      <c r="AG32" s="223"/>
    </row>
    <row r="33" spans="1:33" ht="12.75">
      <c r="A33" s="147">
        <v>27</v>
      </c>
      <c r="B33" s="30"/>
      <c r="C33" s="30"/>
      <c r="D33" s="30"/>
      <c r="E33" s="30"/>
      <c r="F33" s="30"/>
      <c r="G33" s="154">
        <f t="shared" si="4"/>
        <v>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58">
        <f t="shared" si="1"/>
        <v>0</v>
      </c>
      <c r="S33" s="58">
        <f t="shared" si="2"/>
        <v>0</v>
      </c>
      <c r="T33" s="30"/>
      <c r="U33" s="30"/>
      <c r="V33" s="16"/>
      <c r="W33" s="222">
        <f t="shared" si="5"/>
        <v>27</v>
      </c>
      <c r="X33" s="30">
        <f t="shared" si="6"/>
      </c>
      <c r="Y33" s="30">
        <f t="shared" si="3"/>
        <v>0</v>
      </c>
      <c r="Z33" s="223"/>
      <c r="AA33" s="223"/>
      <c r="AB33" s="223"/>
      <c r="AC33" s="223"/>
      <c r="AD33" s="223"/>
      <c r="AE33" s="223"/>
      <c r="AF33" s="223"/>
      <c r="AG33" s="223"/>
    </row>
    <row r="34" spans="1:33" ht="12.75">
      <c r="A34" s="147">
        <v>28</v>
      </c>
      <c r="B34" s="30"/>
      <c r="C34" s="30"/>
      <c r="D34" s="30"/>
      <c r="E34" s="30"/>
      <c r="F34" s="30"/>
      <c r="G34" s="154">
        <f t="shared" si="4"/>
        <v>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58">
        <f t="shared" si="1"/>
        <v>0</v>
      </c>
      <c r="S34" s="58">
        <f t="shared" si="2"/>
        <v>0</v>
      </c>
      <c r="T34" s="224"/>
      <c r="U34" s="224"/>
      <c r="V34" s="16"/>
      <c r="W34" s="222">
        <f t="shared" si="5"/>
        <v>28</v>
      </c>
      <c r="X34" s="30">
        <f t="shared" si="6"/>
      </c>
      <c r="Y34" s="30">
        <f t="shared" si="3"/>
        <v>0</v>
      </c>
      <c r="Z34" s="223"/>
      <c r="AA34" s="223"/>
      <c r="AB34" s="223"/>
      <c r="AC34" s="223"/>
      <c r="AD34" s="223"/>
      <c r="AE34" s="223"/>
      <c r="AF34" s="223"/>
      <c r="AG34" s="223"/>
    </row>
    <row r="35" spans="1:33" ht="12.75">
      <c r="A35" s="147">
        <v>29</v>
      </c>
      <c r="B35" s="30"/>
      <c r="C35" s="30"/>
      <c r="D35" s="30"/>
      <c r="E35" s="30"/>
      <c r="F35" s="30"/>
      <c r="G35" s="154">
        <f t="shared" si="4"/>
        <v>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58">
        <f t="shared" si="1"/>
        <v>0</v>
      </c>
      <c r="S35" s="58">
        <f t="shared" si="2"/>
        <v>0</v>
      </c>
      <c r="T35" s="224"/>
      <c r="U35" s="224"/>
      <c r="V35" s="16"/>
      <c r="W35" s="222">
        <f t="shared" si="5"/>
        <v>29</v>
      </c>
      <c r="X35" s="30">
        <f t="shared" si="6"/>
      </c>
      <c r="Y35" s="30">
        <f t="shared" si="3"/>
        <v>0</v>
      </c>
      <c r="Z35" s="223"/>
      <c r="AA35" s="223"/>
      <c r="AB35" s="223"/>
      <c r="AC35" s="223"/>
      <c r="AD35" s="223"/>
      <c r="AE35" s="223"/>
      <c r="AF35" s="223"/>
      <c r="AG35" s="223"/>
    </row>
    <row r="36" spans="1:33" ht="12.75">
      <c r="A36" s="147">
        <v>30</v>
      </c>
      <c r="B36" s="30"/>
      <c r="C36" s="30"/>
      <c r="D36" s="30"/>
      <c r="E36" s="30"/>
      <c r="F36" s="30"/>
      <c r="G36" s="154">
        <f t="shared" si="4"/>
        <v>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58">
        <f t="shared" si="1"/>
        <v>0</v>
      </c>
      <c r="S36" s="58">
        <f t="shared" si="2"/>
        <v>0</v>
      </c>
      <c r="T36" s="224"/>
      <c r="U36" s="224"/>
      <c r="V36" s="16"/>
      <c r="W36" s="222">
        <f t="shared" si="5"/>
        <v>30</v>
      </c>
      <c r="X36" s="30">
        <f t="shared" si="6"/>
      </c>
      <c r="Y36" s="30">
        <f t="shared" si="3"/>
        <v>0</v>
      </c>
      <c r="Z36" s="223"/>
      <c r="AA36" s="223"/>
      <c r="AB36" s="223"/>
      <c r="AC36" s="223"/>
      <c r="AD36" s="223"/>
      <c r="AE36" s="223"/>
      <c r="AF36" s="223"/>
      <c r="AG36" s="223"/>
    </row>
    <row r="37" spans="1:33" ht="12.75">
      <c r="A37" s="147">
        <v>31</v>
      </c>
      <c r="B37" s="30"/>
      <c r="C37" s="30"/>
      <c r="D37" s="30"/>
      <c r="E37" s="30"/>
      <c r="F37" s="30"/>
      <c r="G37" s="154">
        <f t="shared" si="4"/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58">
        <f t="shared" si="1"/>
        <v>0</v>
      </c>
      <c r="S37" s="58">
        <f t="shared" si="2"/>
        <v>0</v>
      </c>
      <c r="T37" s="224"/>
      <c r="U37" s="224"/>
      <c r="V37" s="16"/>
      <c r="W37" s="222">
        <f t="shared" si="5"/>
        <v>31</v>
      </c>
      <c r="X37" s="30">
        <f t="shared" si="6"/>
      </c>
      <c r="Y37" s="30">
        <f t="shared" si="3"/>
        <v>0</v>
      </c>
      <c r="Z37" s="223"/>
      <c r="AA37" s="223"/>
      <c r="AB37" s="223"/>
      <c r="AC37" s="223"/>
      <c r="AD37" s="223"/>
      <c r="AE37" s="223"/>
      <c r="AF37" s="223"/>
      <c r="AG37" s="223"/>
    </row>
    <row r="38" spans="1:33" ht="12.75">
      <c r="A38" s="147">
        <v>32</v>
      </c>
      <c r="B38" s="30"/>
      <c r="C38" s="30"/>
      <c r="D38" s="30"/>
      <c r="E38" s="30"/>
      <c r="F38" s="30"/>
      <c r="G38" s="154">
        <f t="shared" si="4"/>
        <v>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58">
        <f aca="true" t="shared" si="7" ref="R38:R56">SUM(J38,H38,P38,M38)</f>
        <v>0</v>
      </c>
      <c r="S38" s="58">
        <f aca="true" t="shared" si="8" ref="S38:S56">SUM(K38,I38,Q38,N38)</f>
        <v>0</v>
      </c>
      <c r="T38" s="224"/>
      <c r="U38" s="224"/>
      <c r="V38" s="16"/>
      <c r="W38" s="222">
        <f t="shared" si="5"/>
        <v>32</v>
      </c>
      <c r="X38" s="30">
        <f t="shared" si="6"/>
      </c>
      <c r="Y38" s="30">
        <f aca="true" t="shared" si="9" ref="Y38:Y56">S38</f>
        <v>0</v>
      </c>
      <c r="Z38" s="223"/>
      <c r="AA38" s="223"/>
      <c r="AB38" s="223"/>
      <c r="AC38" s="223"/>
      <c r="AD38" s="223"/>
      <c r="AE38" s="223"/>
      <c r="AF38" s="223"/>
      <c r="AG38" s="223"/>
    </row>
    <row r="39" spans="1:33" ht="12.75">
      <c r="A39" s="147">
        <v>33</v>
      </c>
      <c r="B39" s="30"/>
      <c r="C39" s="30"/>
      <c r="D39" s="30"/>
      <c r="E39" s="30"/>
      <c r="F39" s="30"/>
      <c r="G39" s="154">
        <f aca="true" t="shared" si="10" ref="G39:G56">SUM(C39:F39)</f>
        <v>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58">
        <f t="shared" si="7"/>
        <v>0</v>
      </c>
      <c r="S39" s="58">
        <f t="shared" si="8"/>
        <v>0</v>
      </c>
      <c r="T39" s="224"/>
      <c r="U39" s="224"/>
      <c r="V39" s="16"/>
      <c r="W39" s="222">
        <f aca="true" t="shared" si="11" ref="W39:W56">A39</f>
        <v>33</v>
      </c>
      <c r="X39" s="30">
        <f aca="true" t="shared" si="12" ref="X39:X56">T(B39)</f>
      </c>
      <c r="Y39" s="30">
        <f t="shared" si="9"/>
        <v>0</v>
      </c>
      <c r="Z39" s="223"/>
      <c r="AA39" s="223"/>
      <c r="AB39" s="223"/>
      <c r="AC39" s="223"/>
      <c r="AD39" s="223"/>
      <c r="AE39" s="223"/>
      <c r="AF39" s="223"/>
      <c r="AG39" s="223"/>
    </row>
    <row r="40" spans="1:33" ht="12.75">
      <c r="A40" s="147">
        <v>34</v>
      </c>
      <c r="B40" s="30"/>
      <c r="C40" s="30"/>
      <c r="D40" s="30"/>
      <c r="E40" s="30"/>
      <c r="F40" s="30"/>
      <c r="G40" s="154">
        <f t="shared" si="10"/>
        <v>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58">
        <f t="shared" si="7"/>
        <v>0</v>
      </c>
      <c r="S40" s="58">
        <f t="shared" si="8"/>
        <v>0</v>
      </c>
      <c r="T40" s="224"/>
      <c r="U40" s="224"/>
      <c r="V40" s="16"/>
      <c r="W40" s="222">
        <f t="shared" si="11"/>
        <v>34</v>
      </c>
      <c r="X40" s="30">
        <f t="shared" si="12"/>
      </c>
      <c r="Y40" s="30">
        <f t="shared" si="9"/>
        <v>0</v>
      </c>
      <c r="Z40" s="223"/>
      <c r="AA40" s="223"/>
      <c r="AB40" s="223"/>
      <c r="AC40" s="223"/>
      <c r="AD40" s="223"/>
      <c r="AE40" s="223"/>
      <c r="AF40" s="223"/>
      <c r="AG40" s="223"/>
    </row>
    <row r="41" spans="1:33" ht="12.75">
      <c r="A41" s="147">
        <v>35</v>
      </c>
      <c r="B41" s="30"/>
      <c r="C41" s="30"/>
      <c r="D41" s="30"/>
      <c r="E41" s="30"/>
      <c r="F41" s="30"/>
      <c r="G41" s="154">
        <f t="shared" si="10"/>
        <v>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58">
        <f t="shared" si="7"/>
        <v>0</v>
      </c>
      <c r="S41" s="58">
        <f t="shared" si="8"/>
        <v>0</v>
      </c>
      <c r="T41" s="224"/>
      <c r="U41" s="224"/>
      <c r="V41" s="16"/>
      <c r="W41" s="222">
        <f t="shared" si="11"/>
        <v>35</v>
      </c>
      <c r="X41" s="30">
        <f t="shared" si="12"/>
      </c>
      <c r="Y41" s="30">
        <f t="shared" si="9"/>
        <v>0</v>
      </c>
      <c r="Z41" s="223"/>
      <c r="AA41" s="223"/>
      <c r="AB41" s="223"/>
      <c r="AC41" s="223"/>
      <c r="AD41" s="223"/>
      <c r="AE41" s="223"/>
      <c r="AF41" s="223"/>
      <c r="AG41" s="223"/>
    </row>
    <row r="42" spans="1:33" ht="12.75">
      <c r="A42" s="147">
        <v>36</v>
      </c>
      <c r="B42" s="30"/>
      <c r="C42" s="30"/>
      <c r="D42" s="30"/>
      <c r="E42" s="30"/>
      <c r="F42" s="30"/>
      <c r="G42" s="154">
        <f t="shared" si="10"/>
        <v>0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58">
        <f t="shared" si="7"/>
        <v>0</v>
      </c>
      <c r="S42" s="58">
        <f t="shared" si="8"/>
        <v>0</v>
      </c>
      <c r="T42" s="224"/>
      <c r="U42" s="224"/>
      <c r="V42" s="16"/>
      <c r="W42" s="222">
        <f t="shared" si="11"/>
        <v>36</v>
      </c>
      <c r="X42" s="30">
        <f t="shared" si="12"/>
      </c>
      <c r="Y42" s="30">
        <f t="shared" si="9"/>
        <v>0</v>
      </c>
      <c r="Z42" s="223"/>
      <c r="AA42" s="223"/>
      <c r="AB42" s="223"/>
      <c r="AC42" s="223"/>
      <c r="AD42" s="223"/>
      <c r="AE42" s="223"/>
      <c r="AF42" s="223"/>
      <c r="AG42" s="223"/>
    </row>
    <row r="43" spans="1:33" ht="12.75">
      <c r="A43" s="147">
        <v>37</v>
      </c>
      <c r="B43" s="30"/>
      <c r="C43" s="30"/>
      <c r="D43" s="30"/>
      <c r="E43" s="30"/>
      <c r="F43" s="30"/>
      <c r="G43" s="154">
        <f t="shared" si="10"/>
        <v>0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58">
        <f t="shared" si="7"/>
        <v>0</v>
      </c>
      <c r="S43" s="58">
        <f t="shared" si="8"/>
        <v>0</v>
      </c>
      <c r="T43" s="224"/>
      <c r="U43" s="224"/>
      <c r="V43" s="16"/>
      <c r="W43" s="222">
        <f t="shared" si="11"/>
        <v>37</v>
      </c>
      <c r="X43" s="30">
        <f t="shared" si="12"/>
      </c>
      <c r="Y43" s="30">
        <f t="shared" si="9"/>
        <v>0</v>
      </c>
      <c r="Z43" s="223"/>
      <c r="AA43" s="223"/>
      <c r="AB43" s="223"/>
      <c r="AC43" s="223"/>
      <c r="AD43" s="223"/>
      <c r="AE43" s="223"/>
      <c r="AF43" s="223"/>
      <c r="AG43" s="223"/>
    </row>
    <row r="44" spans="1:33" ht="12.75">
      <c r="A44" s="147">
        <v>38</v>
      </c>
      <c r="B44" s="30"/>
      <c r="C44" s="30"/>
      <c r="D44" s="30"/>
      <c r="E44" s="30"/>
      <c r="F44" s="30"/>
      <c r="G44" s="154">
        <f t="shared" si="10"/>
        <v>0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58">
        <f t="shared" si="7"/>
        <v>0</v>
      </c>
      <c r="S44" s="58">
        <f t="shared" si="8"/>
        <v>0</v>
      </c>
      <c r="T44" s="224"/>
      <c r="U44" s="224"/>
      <c r="V44" s="16"/>
      <c r="W44" s="222">
        <f t="shared" si="11"/>
        <v>38</v>
      </c>
      <c r="X44" s="30">
        <f t="shared" si="12"/>
      </c>
      <c r="Y44" s="30">
        <f t="shared" si="9"/>
        <v>0</v>
      </c>
      <c r="Z44" s="223"/>
      <c r="AA44" s="223"/>
      <c r="AB44" s="223"/>
      <c r="AC44" s="223"/>
      <c r="AD44" s="223"/>
      <c r="AE44" s="223"/>
      <c r="AF44" s="223"/>
      <c r="AG44" s="223"/>
    </row>
    <row r="45" spans="1:33" ht="12.75">
      <c r="A45" s="147">
        <v>39</v>
      </c>
      <c r="B45" s="30"/>
      <c r="C45" s="30"/>
      <c r="D45" s="30"/>
      <c r="E45" s="30"/>
      <c r="F45" s="30"/>
      <c r="G45" s="154">
        <f t="shared" si="10"/>
        <v>0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58">
        <f t="shared" si="7"/>
        <v>0</v>
      </c>
      <c r="S45" s="58">
        <f t="shared" si="8"/>
        <v>0</v>
      </c>
      <c r="T45" s="224"/>
      <c r="U45" s="224"/>
      <c r="V45" s="16"/>
      <c r="W45" s="222">
        <f t="shared" si="11"/>
        <v>39</v>
      </c>
      <c r="X45" s="30">
        <f t="shared" si="12"/>
      </c>
      <c r="Y45" s="30">
        <f t="shared" si="9"/>
        <v>0</v>
      </c>
      <c r="Z45" s="223"/>
      <c r="AA45" s="223"/>
      <c r="AB45" s="223"/>
      <c r="AC45" s="223"/>
      <c r="AD45" s="223"/>
      <c r="AE45" s="223"/>
      <c r="AF45" s="223"/>
      <c r="AG45" s="223"/>
    </row>
    <row r="46" spans="1:33" ht="12.75">
      <c r="A46" s="147">
        <v>40</v>
      </c>
      <c r="B46" s="30"/>
      <c r="C46" s="30"/>
      <c r="D46" s="30"/>
      <c r="E46" s="30"/>
      <c r="F46" s="30"/>
      <c r="G46" s="154">
        <f t="shared" si="10"/>
        <v>0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58">
        <f t="shared" si="7"/>
        <v>0</v>
      </c>
      <c r="S46" s="58">
        <f t="shared" si="8"/>
        <v>0</v>
      </c>
      <c r="T46" s="224"/>
      <c r="U46" s="224"/>
      <c r="V46" s="16"/>
      <c r="W46" s="222">
        <f t="shared" si="11"/>
        <v>40</v>
      </c>
      <c r="X46" s="30">
        <f t="shared" si="12"/>
      </c>
      <c r="Y46" s="30">
        <f t="shared" si="9"/>
        <v>0</v>
      </c>
      <c r="Z46" s="223"/>
      <c r="AA46" s="223"/>
      <c r="AB46" s="223"/>
      <c r="AC46" s="223"/>
      <c r="AD46" s="223"/>
      <c r="AE46" s="223"/>
      <c r="AF46" s="223"/>
      <c r="AG46" s="223"/>
    </row>
    <row r="47" spans="1:33" ht="12.75">
      <c r="A47" s="147">
        <v>41</v>
      </c>
      <c r="B47" s="30"/>
      <c r="C47" s="30"/>
      <c r="D47" s="30"/>
      <c r="E47" s="30"/>
      <c r="F47" s="30"/>
      <c r="G47" s="154">
        <f t="shared" si="10"/>
        <v>0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58">
        <f t="shared" si="7"/>
        <v>0</v>
      </c>
      <c r="S47" s="58">
        <f t="shared" si="8"/>
        <v>0</v>
      </c>
      <c r="T47" s="224"/>
      <c r="U47" s="224"/>
      <c r="V47" s="16"/>
      <c r="W47" s="222">
        <f t="shared" si="11"/>
        <v>41</v>
      </c>
      <c r="X47" s="30">
        <f t="shared" si="12"/>
      </c>
      <c r="Y47" s="30">
        <f t="shared" si="9"/>
        <v>0</v>
      </c>
      <c r="Z47" s="223"/>
      <c r="AA47" s="223"/>
      <c r="AB47" s="223"/>
      <c r="AC47" s="223"/>
      <c r="AD47" s="223"/>
      <c r="AE47" s="223"/>
      <c r="AF47" s="223"/>
      <c r="AG47" s="223"/>
    </row>
    <row r="48" spans="1:33" ht="12.75">
      <c r="A48" s="147">
        <v>42</v>
      </c>
      <c r="B48" s="30"/>
      <c r="C48" s="30"/>
      <c r="D48" s="30"/>
      <c r="E48" s="30"/>
      <c r="F48" s="30"/>
      <c r="G48" s="154">
        <f t="shared" si="10"/>
        <v>0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58">
        <f t="shared" si="7"/>
        <v>0</v>
      </c>
      <c r="S48" s="58">
        <f t="shared" si="8"/>
        <v>0</v>
      </c>
      <c r="T48" s="224"/>
      <c r="U48" s="224"/>
      <c r="V48" s="16"/>
      <c r="W48" s="222">
        <f t="shared" si="11"/>
        <v>42</v>
      </c>
      <c r="X48" s="30">
        <f t="shared" si="12"/>
      </c>
      <c r="Y48" s="30">
        <f t="shared" si="9"/>
        <v>0</v>
      </c>
      <c r="Z48" s="223"/>
      <c r="AA48" s="223"/>
      <c r="AB48" s="223"/>
      <c r="AC48" s="223"/>
      <c r="AD48" s="223"/>
      <c r="AE48" s="223"/>
      <c r="AF48" s="223"/>
      <c r="AG48" s="223"/>
    </row>
    <row r="49" spans="1:33" ht="12.75">
      <c r="A49" s="147">
        <v>43</v>
      </c>
      <c r="B49" s="30"/>
      <c r="C49" s="30"/>
      <c r="D49" s="30"/>
      <c r="E49" s="30"/>
      <c r="F49" s="30"/>
      <c r="G49" s="154">
        <f t="shared" si="10"/>
        <v>0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58">
        <f t="shared" si="7"/>
        <v>0</v>
      </c>
      <c r="S49" s="58">
        <f t="shared" si="8"/>
        <v>0</v>
      </c>
      <c r="T49" s="224"/>
      <c r="U49" s="224"/>
      <c r="V49" s="16"/>
      <c r="W49" s="222">
        <f t="shared" si="11"/>
        <v>43</v>
      </c>
      <c r="X49" s="30">
        <f t="shared" si="12"/>
      </c>
      <c r="Y49" s="30">
        <f t="shared" si="9"/>
        <v>0</v>
      </c>
      <c r="Z49" s="223"/>
      <c r="AA49" s="223"/>
      <c r="AB49" s="223"/>
      <c r="AC49" s="223"/>
      <c r="AD49" s="223"/>
      <c r="AE49" s="223"/>
      <c r="AF49" s="223"/>
      <c r="AG49" s="223"/>
    </row>
    <row r="50" spans="1:33" ht="12.75">
      <c r="A50" s="147">
        <v>44</v>
      </c>
      <c r="B50" s="30"/>
      <c r="C50" s="30"/>
      <c r="D50" s="30"/>
      <c r="E50" s="30"/>
      <c r="F50" s="30"/>
      <c r="G50" s="154">
        <f t="shared" si="10"/>
        <v>0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58">
        <f t="shared" si="7"/>
        <v>0</v>
      </c>
      <c r="S50" s="58">
        <f t="shared" si="8"/>
        <v>0</v>
      </c>
      <c r="T50" s="224"/>
      <c r="U50" s="224"/>
      <c r="V50" s="16"/>
      <c r="W50" s="222">
        <f t="shared" si="11"/>
        <v>44</v>
      </c>
      <c r="X50" s="30">
        <f t="shared" si="12"/>
      </c>
      <c r="Y50" s="30">
        <f t="shared" si="9"/>
        <v>0</v>
      </c>
      <c r="Z50" s="223"/>
      <c r="AA50" s="223"/>
      <c r="AB50" s="223"/>
      <c r="AC50" s="223"/>
      <c r="AD50" s="223"/>
      <c r="AE50" s="223"/>
      <c r="AF50" s="223"/>
      <c r="AG50" s="223"/>
    </row>
    <row r="51" spans="1:33" ht="12.75">
      <c r="A51" s="147">
        <v>45</v>
      </c>
      <c r="B51" s="30"/>
      <c r="C51" s="30"/>
      <c r="D51" s="30"/>
      <c r="E51" s="30"/>
      <c r="F51" s="30"/>
      <c r="G51" s="154">
        <f t="shared" si="10"/>
        <v>0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58">
        <f t="shared" si="7"/>
        <v>0</v>
      </c>
      <c r="S51" s="58">
        <f t="shared" si="8"/>
        <v>0</v>
      </c>
      <c r="T51" s="224"/>
      <c r="U51" s="224"/>
      <c r="V51" s="16"/>
      <c r="W51" s="222">
        <f t="shared" si="11"/>
        <v>45</v>
      </c>
      <c r="X51" s="30">
        <f t="shared" si="12"/>
      </c>
      <c r="Y51" s="30">
        <f t="shared" si="9"/>
        <v>0</v>
      </c>
      <c r="Z51" s="223"/>
      <c r="AA51" s="223"/>
      <c r="AB51" s="223"/>
      <c r="AC51" s="223"/>
      <c r="AD51" s="223"/>
      <c r="AE51" s="223"/>
      <c r="AF51" s="223"/>
      <c r="AG51" s="223"/>
    </row>
    <row r="52" spans="1:33" ht="12.75">
      <c r="A52" s="147">
        <v>46</v>
      </c>
      <c r="B52" s="30"/>
      <c r="C52" s="30"/>
      <c r="D52" s="30"/>
      <c r="E52" s="30"/>
      <c r="F52" s="30"/>
      <c r="G52" s="154">
        <f t="shared" si="10"/>
        <v>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58">
        <f t="shared" si="7"/>
        <v>0</v>
      </c>
      <c r="S52" s="58">
        <f t="shared" si="8"/>
        <v>0</v>
      </c>
      <c r="T52" s="224"/>
      <c r="U52" s="224"/>
      <c r="V52" s="16"/>
      <c r="W52" s="222">
        <f t="shared" si="11"/>
        <v>46</v>
      </c>
      <c r="X52" s="30">
        <f t="shared" si="12"/>
      </c>
      <c r="Y52" s="30">
        <f t="shared" si="9"/>
        <v>0</v>
      </c>
      <c r="Z52" s="223"/>
      <c r="AA52" s="223"/>
      <c r="AB52" s="223"/>
      <c r="AC52" s="223"/>
      <c r="AD52" s="223"/>
      <c r="AE52" s="223"/>
      <c r="AF52" s="223"/>
      <c r="AG52" s="223"/>
    </row>
    <row r="53" spans="1:33" ht="12.75">
      <c r="A53" s="147">
        <v>47</v>
      </c>
      <c r="B53" s="30"/>
      <c r="C53" s="30"/>
      <c r="D53" s="30"/>
      <c r="E53" s="30"/>
      <c r="F53" s="30"/>
      <c r="G53" s="154">
        <f t="shared" si="10"/>
        <v>0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58">
        <f t="shared" si="7"/>
        <v>0</v>
      </c>
      <c r="S53" s="58">
        <f t="shared" si="8"/>
        <v>0</v>
      </c>
      <c r="T53" s="224"/>
      <c r="U53" s="224"/>
      <c r="V53" s="16"/>
      <c r="W53" s="222">
        <f t="shared" si="11"/>
        <v>47</v>
      </c>
      <c r="X53" s="30">
        <f t="shared" si="12"/>
      </c>
      <c r="Y53" s="30">
        <f t="shared" si="9"/>
        <v>0</v>
      </c>
      <c r="Z53" s="223"/>
      <c r="AA53" s="223"/>
      <c r="AB53" s="223"/>
      <c r="AC53" s="223"/>
      <c r="AD53" s="223"/>
      <c r="AE53" s="223"/>
      <c r="AF53" s="223"/>
      <c r="AG53" s="223"/>
    </row>
    <row r="54" spans="1:33" ht="12.75">
      <c r="A54" s="147">
        <v>48</v>
      </c>
      <c r="B54" s="30"/>
      <c r="C54" s="30"/>
      <c r="D54" s="30"/>
      <c r="E54" s="30"/>
      <c r="F54" s="30"/>
      <c r="G54" s="154">
        <f t="shared" si="10"/>
        <v>0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58">
        <f t="shared" si="7"/>
        <v>0</v>
      </c>
      <c r="S54" s="58">
        <f t="shared" si="8"/>
        <v>0</v>
      </c>
      <c r="T54" s="224"/>
      <c r="U54" s="224"/>
      <c r="V54" s="16"/>
      <c r="W54" s="222">
        <f t="shared" si="11"/>
        <v>48</v>
      </c>
      <c r="X54" s="30">
        <f t="shared" si="12"/>
      </c>
      <c r="Y54" s="30">
        <f t="shared" si="9"/>
        <v>0</v>
      </c>
      <c r="Z54" s="223"/>
      <c r="AA54" s="223"/>
      <c r="AB54" s="223"/>
      <c r="AC54" s="223"/>
      <c r="AD54" s="223"/>
      <c r="AE54" s="223"/>
      <c r="AF54" s="223"/>
      <c r="AG54" s="223"/>
    </row>
    <row r="55" spans="1:33" ht="12.75">
      <c r="A55" s="147">
        <v>49</v>
      </c>
      <c r="B55" s="30"/>
      <c r="C55" s="30"/>
      <c r="D55" s="30"/>
      <c r="E55" s="30"/>
      <c r="F55" s="30"/>
      <c r="G55" s="154">
        <f t="shared" si="10"/>
        <v>0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58">
        <f t="shared" si="7"/>
        <v>0</v>
      </c>
      <c r="S55" s="58">
        <f t="shared" si="8"/>
        <v>0</v>
      </c>
      <c r="T55" s="224"/>
      <c r="U55" s="224"/>
      <c r="V55" s="16"/>
      <c r="W55" s="222">
        <f t="shared" si="11"/>
        <v>49</v>
      </c>
      <c r="X55" s="30">
        <f t="shared" si="12"/>
      </c>
      <c r="Y55" s="30">
        <f t="shared" si="9"/>
        <v>0</v>
      </c>
      <c r="Z55" s="223"/>
      <c r="AA55" s="223"/>
      <c r="AB55" s="223"/>
      <c r="AC55" s="223"/>
      <c r="AD55" s="223"/>
      <c r="AE55" s="223"/>
      <c r="AF55" s="223"/>
      <c r="AG55" s="223"/>
    </row>
    <row r="56" spans="1:33" ht="12.75">
      <c r="A56" s="147">
        <v>50</v>
      </c>
      <c r="B56" s="30"/>
      <c r="C56" s="30"/>
      <c r="D56" s="30"/>
      <c r="E56" s="30"/>
      <c r="F56" s="30"/>
      <c r="G56" s="154">
        <f t="shared" si="10"/>
        <v>0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58">
        <f t="shared" si="7"/>
        <v>0</v>
      </c>
      <c r="S56" s="58">
        <f t="shared" si="8"/>
        <v>0</v>
      </c>
      <c r="T56" s="224"/>
      <c r="U56" s="224"/>
      <c r="V56" s="16"/>
      <c r="W56" s="222">
        <f t="shared" si="11"/>
        <v>50</v>
      </c>
      <c r="X56" s="30">
        <f t="shared" si="12"/>
      </c>
      <c r="Y56" s="30">
        <f t="shared" si="9"/>
        <v>0</v>
      </c>
      <c r="Z56" s="223"/>
      <c r="AA56" s="223"/>
      <c r="AB56" s="223"/>
      <c r="AC56" s="223"/>
      <c r="AD56" s="223"/>
      <c r="AE56" s="223"/>
      <c r="AF56" s="223"/>
      <c r="AG56" s="223"/>
    </row>
    <row r="57" spans="1:33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225" t="s">
        <v>313</v>
      </c>
      <c r="U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</sheetData>
  <sheetProtection/>
  <mergeCells count="11">
    <mergeCell ref="C2:G2"/>
    <mergeCell ref="H2:K2"/>
    <mergeCell ref="L2:Q2"/>
    <mergeCell ref="T2:U2"/>
    <mergeCell ref="AF2:AG2"/>
    <mergeCell ref="H3:I3"/>
    <mergeCell ref="J3:K3"/>
    <mergeCell ref="L3:N3"/>
    <mergeCell ref="O3:Q3"/>
    <mergeCell ref="Z2:AA2"/>
    <mergeCell ref="AB2:AC2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K7" sqref="K7"/>
    </sheetView>
  </sheetViews>
  <sheetFormatPr defaultColWidth="9.140625" defaultRowHeight="13.5" customHeight="1"/>
  <cols>
    <col min="1" max="1" width="4.00390625" style="0" customWidth="1"/>
    <col min="2" max="2" width="25.140625" style="0" customWidth="1"/>
    <col min="3" max="3" width="7.57421875" style="0" customWidth="1"/>
    <col min="4" max="4" width="7.28125" style="0" customWidth="1"/>
    <col min="5" max="6" width="7.7109375" style="0" customWidth="1"/>
    <col min="7" max="7" width="9.140625" style="0" customWidth="1"/>
    <col min="8" max="8" width="8.28125" style="0" customWidth="1"/>
    <col min="9" max="9" width="7.57421875" style="0" customWidth="1"/>
    <col min="10" max="10" width="6.421875" style="0" customWidth="1"/>
    <col min="11" max="12" width="8.7109375" style="0" customWidth="1"/>
    <col min="13" max="13" width="7.00390625" style="0" customWidth="1"/>
    <col min="14" max="14" width="6.7109375" style="0" customWidth="1"/>
    <col min="15" max="15" width="8.28125" style="0" customWidth="1"/>
    <col min="16" max="17" width="8.7109375" style="0" customWidth="1"/>
    <col min="18" max="18" width="6.28125" style="0" customWidth="1"/>
    <col min="19" max="19" width="9.8515625" style="0" customWidth="1"/>
    <col min="20" max="20" width="9.140625" style="0" customWidth="1"/>
    <col min="21" max="22" width="7.00390625" style="0" customWidth="1"/>
    <col min="23" max="23" width="6.7109375" style="0" customWidth="1"/>
    <col min="24" max="24" width="6.8515625" style="0" customWidth="1"/>
    <col min="25" max="25" width="7.57421875" style="0" customWidth="1"/>
    <col min="26" max="26" width="7.7109375" style="0" customWidth="1"/>
    <col min="27" max="29" width="9.140625" style="0" customWidth="1"/>
    <col min="30" max="30" width="8.00390625" style="0" customWidth="1"/>
  </cols>
  <sheetData>
    <row r="1" spans="1:30" ht="15.75">
      <c r="A1" s="226" t="s">
        <v>305</v>
      </c>
      <c r="U1" s="227" t="s">
        <v>358</v>
      </c>
      <c r="W1" s="228" t="s">
        <v>295</v>
      </c>
      <c r="AA1" s="229"/>
      <c r="AB1" s="229"/>
      <c r="AC1" s="229"/>
      <c r="AD1" s="229"/>
    </row>
    <row r="2" spans="1:30" ht="15.75">
      <c r="A2" s="5"/>
      <c r="B2" s="115" t="str">
        <f>T(2пп!B2)</f>
        <v>Ромоданівська ЗОШ </v>
      </c>
      <c r="C2" s="5"/>
      <c r="D2" s="6"/>
      <c r="E2" s="6"/>
      <c r="F2" s="115" t="str">
        <f>2пп!H2</f>
        <v>2011-2012 н.р.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AA2" s="229"/>
      <c r="AB2" s="229"/>
      <c r="AC2" s="229"/>
      <c r="AD2" s="229"/>
    </row>
    <row r="3" spans="1:30" ht="30">
      <c r="A3" s="230" t="s">
        <v>285</v>
      </c>
      <c r="B3" s="231" t="s">
        <v>238</v>
      </c>
      <c r="C3" s="403" t="s">
        <v>106</v>
      </c>
      <c r="D3" s="404"/>
      <c r="E3" s="404"/>
      <c r="F3" s="405"/>
      <c r="G3" s="444" t="s">
        <v>244</v>
      </c>
      <c r="H3" s="445"/>
      <c r="I3" s="445"/>
      <c r="J3" s="446"/>
      <c r="K3" s="444" t="s">
        <v>349</v>
      </c>
      <c r="L3" s="445"/>
      <c r="M3" s="445"/>
      <c r="N3" s="446"/>
      <c r="O3" s="444" t="s">
        <v>241</v>
      </c>
      <c r="P3" s="445"/>
      <c r="Q3" s="445"/>
      <c r="R3" s="446"/>
      <c r="S3" s="438" t="s">
        <v>16</v>
      </c>
      <c r="T3" s="439"/>
      <c r="U3" s="439"/>
      <c r="V3" s="440"/>
      <c r="W3" s="232" t="s">
        <v>322</v>
      </c>
      <c r="X3" s="5"/>
      <c r="Y3" s="5"/>
      <c r="Z3" s="5"/>
      <c r="AA3" s="229"/>
      <c r="AB3" s="229"/>
      <c r="AC3" s="229"/>
      <c r="AD3" s="229"/>
    </row>
    <row r="4" spans="1:30" ht="67.5">
      <c r="A4" s="233"/>
      <c r="B4" s="234"/>
      <c r="C4" s="158" t="s">
        <v>245</v>
      </c>
      <c r="D4" s="158" t="s">
        <v>382</v>
      </c>
      <c r="E4" s="158" t="s">
        <v>72</v>
      </c>
      <c r="F4" s="158" t="s">
        <v>317</v>
      </c>
      <c r="G4" s="158" t="s">
        <v>368</v>
      </c>
      <c r="H4" s="158" t="s">
        <v>178</v>
      </c>
      <c r="I4" s="158" t="s">
        <v>2</v>
      </c>
      <c r="J4" s="158" t="s">
        <v>275</v>
      </c>
      <c r="K4" s="158" t="s">
        <v>368</v>
      </c>
      <c r="L4" s="158" t="s">
        <v>178</v>
      </c>
      <c r="M4" s="158" t="s">
        <v>2</v>
      </c>
      <c r="N4" s="158" t="s">
        <v>275</v>
      </c>
      <c r="O4" s="158" t="s">
        <v>368</v>
      </c>
      <c r="P4" s="158" t="s">
        <v>178</v>
      </c>
      <c r="Q4" s="158" t="s">
        <v>2</v>
      </c>
      <c r="R4" s="158" t="s">
        <v>275</v>
      </c>
      <c r="S4" s="235" t="s">
        <v>368</v>
      </c>
      <c r="T4" s="235" t="s">
        <v>178</v>
      </c>
      <c r="U4" s="235" t="s">
        <v>141</v>
      </c>
      <c r="V4" s="235" t="s">
        <v>275</v>
      </c>
      <c r="W4" s="211" t="s">
        <v>245</v>
      </c>
      <c r="X4" s="211" t="s">
        <v>382</v>
      </c>
      <c r="Y4" s="211" t="s">
        <v>72</v>
      </c>
      <c r="Z4" s="211" t="s">
        <v>317</v>
      </c>
      <c r="AA4" s="236"/>
      <c r="AB4" s="229"/>
      <c r="AC4" s="229"/>
      <c r="AD4" s="229"/>
    </row>
    <row r="5" spans="1:30" ht="12.7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6</v>
      </c>
      <c r="H5" s="158">
        <v>7</v>
      </c>
      <c r="I5" s="158">
        <v>8</v>
      </c>
      <c r="J5" s="158">
        <v>9</v>
      </c>
      <c r="K5" s="158">
        <v>10</v>
      </c>
      <c r="L5" s="158">
        <v>11</v>
      </c>
      <c r="M5" s="158">
        <v>12</v>
      </c>
      <c r="N5" s="158">
        <v>13</v>
      </c>
      <c r="O5" s="158">
        <v>14</v>
      </c>
      <c r="P5" s="158">
        <v>15</v>
      </c>
      <c r="Q5" s="158">
        <v>16</v>
      </c>
      <c r="R5" s="158">
        <v>17</v>
      </c>
      <c r="S5" s="158">
        <v>18</v>
      </c>
      <c r="T5" s="158">
        <v>19</v>
      </c>
      <c r="U5" s="158">
        <v>20</v>
      </c>
      <c r="V5" s="158">
        <v>21</v>
      </c>
      <c r="W5" s="211">
        <v>3</v>
      </c>
      <c r="X5" s="211">
        <v>4</v>
      </c>
      <c r="Y5" s="211">
        <v>5</v>
      </c>
      <c r="Z5" s="211">
        <v>6</v>
      </c>
      <c r="AA5" s="236"/>
      <c r="AB5" s="229"/>
      <c r="AC5" s="229"/>
      <c r="AD5" s="229"/>
    </row>
    <row r="6" spans="1:30" ht="15.75">
      <c r="A6" s="237"/>
      <c r="B6" s="238" t="s">
        <v>135</v>
      </c>
      <c r="C6" s="239">
        <f aca="true" t="shared" si="0" ref="C6:R6">SUM(C7:C56)</f>
        <v>0</v>
      </c>
      <c r="D6" s="239">
        <f t="shared" si="0"/>
        <v>1</v>
      </c>
      <c r="E6" s="239">
        <f t="shared" si="0"/>
        <v>0</v>
      </c>
      <c r="F6" s="239">
        <f t="shared" si="0"/>
        <v>1</v>
      </c>
      <c r="G6" s="239">
        <f t="shared" si="0"/>
        <v>0</v>
      </c>
      <c r="H6" s="239">
        <f t="shared" si="0"/>
        <v>0</v>
      </c>
      <c r="I6" s="239">
        <f t="shared" si="0"/>
        <v>0</v>
      </c>
      <c r="J6" s="239">
        <f t="shared" si="0"/>
        <v>0</v>
      </c>
      <c r="K6" s="239">
        <f t="shared" si="0"/>
        <v>1</v>
      </c>
      <c r="L6" s="239">
        <f t="shared" si="0"/>
        <v>0</v>
      </c>
      <c r="M6" s="239">
        <f t="shared" si="0"/>
        <v>0</v>
      </c>
      <c r="N6" s="239">
        <f t="shared" si="0"/>
        <v>0</v>
      </c>
      <c r="O6" s="239">
        <f t="shared" si="0"/>
        <v>0</v>
      </c>
      <c r="P6" s="239">
        <f t="shared" si="0"/>
        <v>0</v>
      </c>
      <c r="Q6" s="239">
        <f t="shared" si="0"/>
        <v>0</v>
      </c>
      <c r="R6" s="239">
        <f t="shared" si="0"/>
        <v>0</v>
      </c>
      <c r="S6" s="240">
        <f aca="true" t="shared" si="1" ref="S6:S37">SUM(G6,K6,O6)</f>
        <v>1</v>
      </c>
      <c r="T6" s="240">
        <f aca="true" t="shared" si="2" ref="T6:T37">SUM(H6,L6,P6)</f>
        <v>0</v>
      </c>
      <c r="U6" s="240">
        <f aca="true" t="shared" si="3" ref="U6:U37">SUM(I6,M6,Q6)</f>
        <v>0</v>
      </c>
      <c r="V6" s="240">
        <f aca="true" t="shared" si="4" ref="V6:V37">SUM(J6,N6,R6)</f>
        <v>0</v>
      </c>
      <c r="W6" s="241">
        <f>C6-'6КР '!C6</f>
        <v>0</v>
      </c>
      <c r="X6" s="241">
        <f>D6-'6КР '!D6</f>
        <v>0</v>
      </c>
      <c r="Y6" s="241">
        <f>E6-'6КР '!E6</f>
        <v>0</v>
      </c>
      <c r="Z6" s="241">
        <f>F6-'6КР '!F6</f>
        <v>0</v>
      </c>
      <c r="AA6" s="242"/>
      <c r="AB6" s="243"/>
      <c r="AC6" s="243"/>
      <c r="AD6" s="229"/>
    </row>
    <row r="7" spans="1:30" ht="12.75">
      <c r="A7" s="244">
        <v>1</v>
      </c>
      <c r="B7" s="245" t="s">
        <v>418</v>
      </c>
      <c r="C7" s="244">
        <f aca="true" t="shared" si="5" ref="C7:C38">SUM(G7:J7)</f>
        <v>0</v>
      </c>
      <c r="D7" s="244">
        <f aca="true" t="shared" si="6" ref="D7:D38">SUM(K7:N7)</f>
        <v>1</v>
      </c>
      <c r="E7" s="244">
        <f aca="true" t="shared" si="7" ref="E7:E38">SUM(O7:R7)</f>
        <v>0</v>
      </c>
      <c r="F7" s="246">
        <f aca="true" t="shared" si="8" ref="F7:F38">SUM(S7:V7)</f>
        <v>1</v>
      </c>
      <c r="G7" s="247"/>
      <c r="H7" s="247"/>
      <c r="I7" s="247"/>
      <c r="J7" s="247"/>
      <c r="K7" s="247">
        <v>1</v>
      </c>
      <c r="L7" s="247"/>
      <c r="M7" s="247"/>
      <c r="N7" s="247"/>
      <c r="O7" s="247"/>
      <c r="P7" s="247"/>
      <c r="Q7" s="247"/>
      <c r="R7" s="247"/>
      <c r="S7" s="248">
        <f t="shared" si="1"/>
        <v>1</v>
      </c>
      <c r="T7" s="248">
        <f t="shared" si="2"/>
        <v>0</v>
      </c>
      <c r="U7" s="248">
        <f t="shared" si="3"/>
        <v>0</v>
      </c>
      <c r="V7" s="248">
        <f t="shared" si="4"/>
        <v>0</v>
      </c>
      <c r="W7" s="249">
        <f>C7-'6КР '!C7</f>
        <v>0</v>
      </c>
      <c r="X7" s="249">
        <f>D7-'6КР '!D7</f>
        <v>0</v>
      </c>
      <c r="Y7" s="249">
        <f>E7-'6КР '!E7</f>
        <v>0</v>
      </c>
      <c r="Z7" s="249">
        <f>F7-'6КР '!F7</f>
        <v>0</v>
      </c>
      <c r="AA7" s="441" t="s">
        <v>273</v>
      </c>
      <c r="AB7" s="442"/>
      <c r="AC7" s="443"/>
      <c r="AD7" s="236"/>
    </row>
    <row r="8" spans="1:30" ht="12.75">
      <c r="A8" s="244">
        <v>2</v>
      </c>
      <c r="B8" s="245">
        <f>T(4м!B8)</f>
      </c>
      <c r="C8" s="244">
        <f t="shared" si="5"/>
        <v>0</v>
      </c>
      <c r="D8" s="244">
        <f t="shared" si="6"/>
        <v>0</v>
      </c>
      <c r="E8" s="244">
        <f t="shared" si="7"/>
        <v>0</v>
      </c>
      <c r="F8" s="246">
        <f t="shared" si="8"/>
        <v>0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8">
        <f t="shared" si="1"/>
        <v>0</v>
      </c>
      <c r="T8" s="248">
        <f t="shared" si="2"/>
        <v>0</v>
      </c>
      <c r="U8" s="248">
        <f t="shared" si="3"/>
        <v>0</v>
      </c>
      <c r="V8" s="248">
        <f t="shared" si="4"/>
        <v>0</v>
      </c>
      <c r="W8" s="249">
        <f>C8-'6КР '!C8</f>
        <v>0</v>
      </c>
      <c r="X8" s="249">
        <f>D8-'6КР '!D8</f>
        <v>0</v>
      </c>
      <c r="Y8" s="249">
        <f>E8-'6КР '!E8</f>
        <v>0</v>
      </c>
      <c r="Z8" s="249">
        <f>F8-'6КР '!F8</f>
        <v>0</v>
      </c>
      <c r="AA8" s="430"/>
      <c r="AB8" s="431"/>
      <c r="AC8" s="432"/>
      <c r="AD8" s="236"/>
    </row>
    <row r="9" spans="1:30" ht="12.75">
      <c r="A9" s="244">
        <v>3</v>
      </c>
      <c r="B9" s="245">
        <f>T(4м!B9)</f>
      </c>
      <c r="C9" s="244">
        <f t="shared" si="5"/>
        <v>0</v>
      </c>
      <c r="D9" s="244">
        <f t="shared" si="6"/>
        <v>0</v>
      </c>
      <c r="E9" s="244">
        <f t="shared" si="7"/>
        <v>0</v>
      </c>
      <c r="F9" s="246">
        <f t="shared" si="8"/>
        <v>0</v>
      </c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8">
        <f t="shared" si="1"/>
        <v>0</v>
      </c>
      <c r="T9" s="248">
        <f t="shared" si="2"/>
        <v>0</v>
      </c>
      <c r="U9" s="248">
        <f t="shared" si="3"/>
        <v>0</v>
      </c>
      <c r="V9" s="248">
        <f t="shared" si="4"/>
        <v>0</v>
      </c>
      <c r="W9" s="249">
        <f>C9-'6КР '!C9</f>
        <v>0</v>
      </c>
      <c r="X9" s="249">
        <f>D9-'6КР '!D9</f>
        <v>0</v>
      </c>
      <c r="Y9" s="249">
        <f>E9-'6КР '!E9</f>
        <v>0</v>
      </c>
      <c r="Z9" s="249">
        <f>F9-'6КР '!F9</f>
        <v>0</v>
      </c>
      <c r="AA9" s="430"/>
      <c r="AB9" s="431"/>
      <c r="AC9" s="432"/>
      <c r="AD9" s="236"/>
    </row>
    <row r="10" spans="1:30" ht="12.75">
      <c r="A10" s="244">
        <v>4</v>
      </c>
      <c r="B10" s="245">
        <f>T(4м!B10)</f>
      </c>
      <c r="C10" s="244">
        <f t="shared" si="5"/>
        <v>0</v>
      </c>
      <c r="D10" s="244">
        <f t="shared" si="6"/>
        <v>0</v>
      </c>
      <c r="E10" s="244">
        <f t="shared" si="7"/>
        <v>0</v>
      </c>
      <c r="F10" s="246">
        <f t="shared" si="8"/>
        <v>0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8">
        <f t="shared" si="1"/>
        <v>0</v>
      </c>
      <c r="T10" s="248">
        <f t="shared" si="2"/>
        <v>0</v>
      </c>
      <c r="U10" s="248">
        <f t="shared" si="3"/>
        <v>0</v>
      </c>
      <c r="V10" s="248">
        <f t="shared" si="4"/>
        <v>0</v>
      </c>
      <c r="W10" s="249">
        <f>C10-'6КР '!C10</f>
        <v>0</v>
      </c>
      <c r="X10" s="249">
        <f>D10-'6КР '!D10</f>
        <v>0</v>
      </c>
      <c r="Y10" s="249">
        <f>E10-'6КР '!E10</f>
        <v>0</v>
      </c>
      <c r="Z10" s="249">
        <f>F10-'6КР '!F10</f>
        <v>0</v>
      </c>
      <c r="AA10" s="430"/>
      <c r="AB10" s="431"/>
      <c r="AC10" s="432"/>
      <c r="AD10" s="236"/>
    </row>
    <row r="11" spans="1:30" ht="12.75">
      <c r="A11" s="244">
        <v>5</v>
      </c>
      <c r="B11" s="245">
        <f>T(4м!B11)</f>
      </c>
      <c r="C11" s="244">
        <f t="shared" si="5"/>
        <v>0</v>
      </c>
      <c r="D11" s="244">
        <f t="shared" si="6"/>
        <v>0</v>
      </c>
      <c r="E11" s="244">
        <f t="shared" si="7"/>
        <v>0</v>
      </c>
      <c r="F11" s="246">
        <f t="shared" si="8"/>
        <v>0</v>
      </c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8">
        <f t="shared" si="1"/>
        <v>0</v>
      </c>
      <c r="T11" s="248">
        <f t="shared" si="2"/>
        <v>0</v>
      </c>
      <c r="U11" s="248">
        <f t="shared" si="3"/>
        <v>0</v>
      </c>
      <c r="V11" s="248">
        <f t="shared" si="4"/>
        <v>0</v>
      </c>
      <c r="W11" s="249">
        <f>C11-'6КР '!C11</f>
        <v>0</v>
      </c>
      <c r="X11" s="249">
        <f>D11-'6КР '!D11</f>
        <v>0</v>
      </c>
      <c r="Y11" s="249">
        <f>E11-'6КР '!E11</f>
        <v>0</v>
      </c>
      <c r="Z11" s="249">
        <f>F11-'6КР '!F11</f>
        <v>0</v>
      </c>
      <c r="AA11" s="430"/>
      <c r="AB11" s="431"/>
      <c r="AC11" s="432"/>
      <c r="AD11" s="236"/>
    </row>
    <row r="12" spans="1:30" ht="12.75">
      <c r="A12" s="244">
        <v>6</v>
      </c>
      <c r="B12" s="245">
        <f>T(4м!B12)</f>
      </c>
      <c r="C12" s="244">
        <f t="shared" si="5"/>
        <v>0</v>
      </c>
      <c r="D12" s="244">
        <f t="shared" si="6"/>
        <v>0</v>
      </c>
      <c r="E12" s="244">
        <f t="shared" si="7"/>
        <v>0</v>
      </c>
      <c r="F12" s="246">
        <f t="shared" si="8"/>
        <v>0</v>
      </c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8">
        <f t="shared" si="1"/>
        <v>0</v>
      </c>
      <c r="T12" s="248">
        <f t="shared" si="2"/>
        <v>0</v>
      </c>
      <c r="U12" s="248">
        <f t="shared" si="3"/>
        <v>0</v>
      </c>
      <c r="V12" s="248">
        <f t="shared" si="4"/>
        <v>0</v>
      </c>
      <c r="W12" s="249">
        <f>C12-'6КР '!C12</f>
        <v>0</v>
      </c>
      <c r="X12" s="249">
        <f>D12-'6КР '!D12</f>
        <v>0</v>
      </c>
      <c r="Y12" s="249">
        <f>E12-'6КР '!E12</f>
        <v>0</v>
      </c>
      <c r="Z12" s="249">
        <f>F12-'6КР '!F12</f>
        <v>0</v>
      </c>
      <c r="AA12" s="430"/>
      <c r="AB12" s="431"/>
      <c r="AC12" s="432"/>
      <c r="AD12" s="236"/>
    </row>
    <row r="13" spans="1:30" ht="12.75">
      <c r="A13" s="244">
        <v>7</v>
      </c>
      <c r="B13" s="245">
        <f>T(4м!B13)</f>
      </c>
      <c r="C13" s="244">
        <f t="shared" si="5"/>
        <v>0</v>
      </c>
      <c r="D13" s="244">
        <f t="shared" si="6"/>
        <v>0</v>
      </c>
      <c r="E13" s="244">
        <f t="shared" si="7"/>
        <v>0</v>
      </c>
      <c r="F13" s="246">
        <f t="shared" si="8"/>
        <v>0</v>
      </c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8">
        <f t="shared" si="1"/>
        <v>0</v>
      </c>
      <c r="T13" s="248">
        <f t="shared" si="2"/>
        <v>0</v>
      </c>
      <c r="U13" s="248">
        <f t="shared" si="3"/>
        <v>0</v>
      </c>
      <c r="V13" s="248">
        <f t="shared" si="4"/>
        <v>0</v>
      </c>
      <c r="W13" s="249">
        <f>C13-'6КР '!C13</f>
        <v>0</v>
      </c>
      <c r="X13" s="249">
        <f>D13-'6КР '!D13</f>
        <v>0</v>
      </c>
      <c r="Y13" s="249">
        <f>E13-'6КР '!E13</f>
        <v>0</v>
      </c>
      <c r="Z13" s="249">
        <f>F13-'6КР '!F13</f>
        <v>0</v>
      </c>
      <c r="AA13" s="430"/>
      <c r="AB13" s="431"/>
      <c r="AC13" s="432"/>
      <c r="AD13" s="236"/>
    </row>
    <row r="14" spans="1:30" ht="12.75">
      <c r="A14" s="244">
        <v>8</v>
      </c>
      <c r="B14" s="245">
        <f>T(4м!B14)</f>
      </c>
      <c r="C14" s="244">
        <f t="shared" si="5"/>
        <v>0</v>
      </c>
      <c r="D14" s="244">
        <f t="shared" si="6"/>
        <v>0</v>
      </c>
      <c r="E14" s="244">
        <f t="shared" si="7"/>
        <v>0</v>
      </c>
      <c r="F14" s="246">
        <f t="shared" si="8"/>
        <v>0</v>
      </c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8">
        <f t="shared" si="1"/>
        <v>0</v>
      </c>
      <c r="T14" s="248">
        <f t="shared" si="2"/>
        <v>0</v>
      </c>
      <c r="U14" s="248">
        <f t="shared" si="3"/>
        <v>0</v>
      </c>
      <c r="V14" s="248">
        <f t="shared" si="4"/>
        <v>0</v>
      </c>
      <c r="W14" s="249">
        <f>C14-'6КР '!C14</f>
        <v>0</v>
      </c>
      <c r="X14" s="249">
        <f>D14-'6КР '!D14</f>
        <v>0</v>
      </c>
      <c r="Y14" s="249">
        <f>E14-'6КР '!E14</f>
        <v>0</v>
      </c>
      <c r="Z14" s="249">
        <f>F14-'6КР '!F14</f>
        <v>0</v>
      </c>
      <c r="AA14" s="430"/>
      <c r="AB14" s="431"/>
      <c r="AC14" s="432"/>
      <c r="AD14" s="236"/>
    </row>
    <row r="15" spans="1:30" ht="12.75">
      <c r="A15" s="244">
        <v>9</v>
      </c>
      <c r="B15" s="245">
        <f>T(4м!B15)</f>
      </c>
      <c r="C15" s="244">
        <f t="shared" si="5"/>
        <v>0</v>
      </c>
      <c r="D15" s="244">
        <f t="shared" si="6"/>
        <v>0</v>
      </c>
      <c r="E15" s="244">
        <f t="shared" si="7"/>
        <v>0</v>
      </c>
      <c r="F15" s="246">
        <f t="shared" si="8"/>
        <v>0</v>
      </c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>
        <f t="shared" si="1"/>
        <v>0</v>
      </c>
      <c r="T15" s="248">
        <f t="shared" si="2"/>
        <v>0</v>
      </c>
      <c r="U15" s="248">
        <f t="shared" si="3"/>
        <v>0</v>
      </c>
      <c r="V15" s="248">
        <f t="shared" si="4"/>
        <v>0</v>
      </c>
      <c r="W15" s="249">
        <f>C15-'6КР '!C15</f>
        <v>0</v>
      </c>
      <c r="X15" s="249">
        <f>D15-'6КР '!D15</f>
        <v>0</v>
      </c>
      <c r="Y15" s="249">
        <f>E15-'6КР '!E15</f>
        <v>0</v>
      </c>
      <c r="Z15" s="249">
        <f>F15-'6КР '!F15</f>
        <v>0</v>
      </c>
      <c r="AA15" s="430"/>
      <c r="AB15" s="431"/>
      <c r="AC15" s="432"/>
      <c r="AD15" s="236"/>
    </row>
    <row r="16" spans="1:30" ht="12.75">
      <c r="A16" s="244">
        <v>10</v>
      </c>
      <c r="B16" s="245">
        <f>T(4м!B16)</f>
      </c>
      <c r="C16" s="244">
        <f t="shared" si="5"/>
        <v>0</v>
      </c>
      <c r="D16" s="244">
        <f t="shared" si="6"/>
        <v>0</v>
      </c>
      <c r="E16" s="244">
        <f t="shared" si="7"/>
        <v>0</v>
      </c>
      <c r="F16" s="246">
        <f t="shared" si="8"/>
        <v>0</v>
      </c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8">
        <f t="shared" si="1"/>
        <v>0</v>
      </c>
      <c r="T16" s="248">
        <f t="shared" si="2"/>
        <v>0</v>
      </c>
      <c r="U16" s="248">
        <f t="shared" si="3"/>
        <v>0</v>
      </c>
      <c r="V16" s="248">
        <f t="shared" si="4"/>
        <v>0</v>
      </c>
      <c r="W16" s="249">
        <f>C16-'6КР '!C16</f>
        <v>0</v>
      </c>
      <c r="X16" s="249">
        <f>D16-'6КР '!D16</f>
        <v>0</v>
      </c>
      <c r="Y16" s="249">
        <f>E16-'6КР '!E16</f>
        <v>0</v>
      </c>
      <c r="Z16" s="249">
        <f>F16-'6КР '!F16</f>
        <v>0</v>
      </c>
      <c r="AA16" s="430"/>
      <c r="AB16" s="431"/>
      <c r="AC16" s="432"/>
      <c r="AD16" s="236"/>
    </row>
    <row r="17" spans="1:30" ht="12.75">
      <c r="A17" s="244">
        <v>11</v>
      </c>
      <c r="B17" s="245">
        <f>T(4м!B17)</f>
      </c>
      <c r="C17" s="244">
        <f t="shared" si="5"/>
        <v>0</v>
      </c>
      <c r="D17" s="244">
        <f t="shared" si="6"/>
        <v>0</v>
      </c>
      <c r="E17" s="244">
        <f t="shared" si="7"/>
        <v>0</v>
      </c>
      <c r="F17" s="246">
        <f t="shared" si="8"/>
        <v>0</v>
      </c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8">
        <f t="shared" si="1"/>
        <v>0</v>
      </c>
      <c r="T17" s="248">
        <f t="shared" si="2"/>
        <v>0</v>
      </c>
      <c r="U17" s="248">
        <f t="shared" si="3"/>
        <v>0</v>
      </c>
      <c r="V17" s="248">
        <f t="shared" si="4"/>
        <v>0</v>
      </c>
      <c r="W17" s="249">
        <f>C17-'6КР '!C17</f>
        <v>0</v>
      </c>
      <c r="X17" s="249">
        <f>D17-'6КР '!D17</f>
        <v>0</v>
      </c>
      <c r="Y17" s="249">
        <f>E17-'6КР '!E17</f>
        <v>0</v>
      </c>
      <c r="Z17" s="249">
        <f>F17-'6КР '!F17</f>
        <v>0</v>
      </c>
      <c r="AA17" s="430"/>
      <c r="AB17" s="431"/>
      <c r="AC17" s="432"/>
      <c r="AD17" s="236"/>
    </row>
    <row r="18" spans="1:30" ht="12.75">
      <c r="A18" s="244">
        <v>12</v>
      </c>
      <c r="B18" s="245">
        <f>T(4м!B18)</f>
      </c>
      <c r="C18" s="244">
        <f t="shared" si="5"/>
        <v>0</v>
      </c>
      <c r="D18" s="244">
        <f t="shared" si="6"/>
        <v>0</v>
      </c>
      <c r="E18" s="244">
        <f t="shared" si="7"/>
        <v>0</v>
      </c>
      <c r="F18" s="246">
        <f t="shared" si="8"/>
        <v>0</v>
      </c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8">
        <f t="shared" si="1"/>
        <v>0</v>
      </c>
      <c r="T18" s="248">
        <f t="shared" si="2"/>
        <v>0</v>
      </c>
      <c r="U18" s="248">
        <f t="shared" si="3"/>
        <v>0</v>
      </c>
      <c r="V18" s="248">
        <f t="shared" si="4"/>
        <v>0</v>
      </c>
      <c r="W18" s="249">
        <f>C18-'6КР '!C18</f>
        <v>0</v>
      </c>
      <c r="X18" s="249">
        <f>D18-'6КР '!D18</f>
        <v>0</v>
      </c>
      <c r="Y18" s="249">
        <f>E18-'6КР '!E18</f>
        <v>0</v>
      </c>
      <c r="Z18" s="249">
        <f>F18-'6КР '!F18</f>
        <v>0</v>
      </c>
      <c r="AA18" s="430"/>
      <c r="AB18" s="431"/>
      <c r="AC18" s="432"/>
      <c r="AD18" s="236"/>
    </row>
    <row r="19" spans="1:30" ht="12.75">
      <c r="A19" s="244">
        <v>13</v>
      </c>
      <c r="B19" s="245">
        <f>T(4м!B19)</f>
      </c>
      <c r="C19" s="244">
        <f t="shared" si="5"/>
        <v>0</v>
      </c>
      <c r="D19" s="244">
        <f t="shared" si="6"/>
        <v>0</v>
      </c>
      <c r="E19" s="244">
        <f t="shared" si="7"/>
        <v>0</v>
      </c>
      <c r="F19" s="246">
        <f t="shared" si="8"/>
        <v>0</v>
      </c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8">
        <f t="shared" si="1"/>
        <v>0</v>
      </c>
      <c r="T19" s="248">
        <f t="shared" si="2"/>
        <v>0</v>
      </c>
      <c r="U19" s="248">
        <f t="shared" si="3"/>
        <v>0</v>
      </c>
      <c r="V19" s="248">
        <f t="shared" si="4"/>
        <v>0</v>
      </c>
      <c r="W19" s="249">
        <f>C19-'6КР '!C19</f>
        <v>0</v>
      </c>
      <c r="X19" s="249">
        <f>D19-'6КР '!D19</f>
        <v>0</v>
      </c>
      <c r="Y19" s="249">
        <f>E19-'6КР '!E19</f>
        <v>0</v>
      </c>
      <c r="Z19" s="249">
        <f>F19-'6КР '!F19</f>
        <v>0</v>
      </c>
      <c r="AA19" s="430"/>
      <c r="AB19" s="431"/>
      <c r="AC19" s="432"/>
      <c r="AD19" s="236"/>
    </row>
    <row r="20" spans="1:30" ht="12.75">
      <c r="A20" s="244">
        <v>14</v>
      </c>
      <c r="B20" s="245">
        <f>T(4м!B20)</f>
      </c>
      <c r="C20" s="244">
        <f t="shared" si="5"/>
        <v>0</v>
      </c>
      <c r="D20" s="244">
        <f t="shared" si="6"/>
        <v>0</v>
      </c>
      <c r="E20" s="244">
        <f t="shared" si="7"/>
        <v>0</v>
      </c>
      <c r="F20" s="246">
        <f t="shared" si="8"/>
        <v>0</v>
      </c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8">
        <f t="shared" si="1"/>
        <v>0</v>
      </c>
      <c r="T20" s="248">
        <f t="shared" si="2"/>
        <v>0</v>
      </c>
      <c r="U20" s="248">
        <f t="shared" si="3"/>
        <v>0</v>
      </c>
      <c r="V20" s="248">
        <f t="shared" si="4"/>
        <v>0</v>
      </c>
      <c r="W20" s="249">
        <f>C20-'6КР '!C20</f>
        <v>0</v>
      </c>
      <c r="X20" s="249">
        <f>D20-'6КР '!D20</f>
        <v>0</v>
      </c>
      <c r="Y20" s="249">
        <f>E20-'6КР '!E20</f>
        <v>0</v>
      </c>
      <c r="Z20" s="249">
        <f>F20-'6КР '!F20</f>
        <v>0</v>
      </c>
      <c r="AA20" s="430"/>
      <c r="AB20" s="431"/>
      <c r="AC20" s="432"/>
      <c r="AD20" s="236"/>
    </row>
    <row r="21" spans="1:30" ht="12.75">
      <c r="A21" s="244">
        <v>15</v>
      </c>
      <c r="B21" s="245">
        <f>T(4м!B21)</f>
      </c>
      <c r="C21" s="244">
        <f t="shared" si="5"/>
        <v>0</v>
      </c>
      <c r="D21" s="244">
        <f t="shared" si="6"/>
        <v>0</v>
      </c>
      <c r="E21" s="244">
        <f t="shared" si="7"/>
        <v>0</v>
      </c>
      <c r="F21" s="246">
        <f t="shared" si="8"/>
        <v>0</v>
      </c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8">
        <f t="shared" si="1"/>
        <v>0</v>
      </c>
      <c r="T21" s="248">
        <f t="shared" si="2"/>
        <v>0</v>
      </c>
      <c r="U21" s="248">
        <f t="shared" si="3"/>
        <v>0</v>
      </c>
      <c r="V21" s="248">
        <f t="shared" si="4"/>
        <v>0</v>
      </c>
      <c r="W21" s="249">
        <f>C21-'6КР '!C21</f>
        <v>0</v>
      </c>
      <c r="X21" s="249">
        <f>D21-'6КР '!D21</f>
        <v>0</v>
      </c>
      <c r="Y21" s="249">
        <f>E21-'6КР '!E21</f>
        <v>0</v>
      </c>
      <c r="Z21" s="249">
        <f>F21-'6КР '!F21</f>
        <v>0</v>
      </c>
      <c r="AA21" s="430"/>
      <c r="AB21" s="431"/>
      <c r="AC21" s="432"/>
      <c r="AD21" s="236"/>
    </row>
    <row r="22" spans="1:30" ht="12.75">
      <c r="A22" s="244">
        <v>16</v>
      </c>
      <c r="B22" s="245">
        <f>T(4м!B22)</f>
      </c>
      <c r="C22" s="244">
        <f t="shared" si="5"/>
        <v>0</v>
      </c>
      <c r="D22" s="244">
        <f t="shared" si="6"/>
        <v>0</v>
      </c>
      <c r="E22" s="244">
        <f t="shared" si="7"/>
        <v>0</v>
      </c>
      <c r="F22" s="246">
        <f t="shared" si="8"/>
        <v>0</v>
      </c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8">
        <f t="shared" si="1"/>
        <v>0</v>
      </c>
      <c r="T22" s="248">
        <f t="shared" si="2"/>
        <v>0</v>
      </c>
      <c r="U22" s="248">
        <f t="shared" si="3"/>
        <v>0</v>
      </c>
      <c r="V22" s="248">
        <f t="shared" si="4"/>
        <v>0</v>
      </c>
      <c r="W22" s="249">
        <f>C22-'6КР '!C22</f>
        <v>0</v>
      </c>
      <c r="X22" s="249">
        <f>D22-'6КР '!D22</f>
        <v>0</v>
      </c>
      <c r="Y22" s="249">
        <f>E22-'6КР '!E22</f>
        <v>0</v>
      </c>
      <c r="Z22" s="249">
        <f>F22-'6КР '!F22</f>
        <v>0</v>
      </c>
      <c r="AA22" s="430"/>
      <c r="AB22" s="431"/>
      <c r="AC22" s="432"/>
      <c r="AD22" s="236"/>
    </row>
    <row r="23" spans="1:30" ht="12.75">
      <c r="A23" s="244">
        <v>17</v>
      </c>
      <c r="B23" s="245">
        <f>T(4м!B23)</f>
      </c>
      <c r="C23" s="244">
        <f t="shared" si="5"/>
        <v>0</v>
      </c>
      <c r="D23" s="244">
        <f t="shared" si="6"/>
        <v>0</v>
      </c>
      <c r="E23" s="244">
        <f t="shared" si="7"/>
        <v>0</v>
      </c>
      <c r="F23" s="246">
        <f t="shared" si="8"/>
        <v>0</v>
      </c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8">
        <f t="shared" si="1"/>
        <v>0</v>
      </c>
      <c r="T23" s="248">
        <f t="shared" si="2"/>
        <v>0</v>
      </c>
      <c r="U23" s="248">
        <f t="shared" si="3"/>
        <v>0</v>
      </c>
      <c r="V23" s="248">
        <f t="shared" si="4"/>
        <v>0</v>
      </c>
      <c r="W23" s="249">
        <f>C23-'6КР '!C23</f>
        <v>0</v>
      </c>
      <c r="X23" s="249">
        <f>D23-'6КР '!D23</f>
        <v>0</v>
      </c>
      <c r="Y23" s="249">
        <f>E23-'6КР '!E23</f>
        <v>0</v>
      </c>
      <c r="Z23" s="249">
        <f>F23-'6КР '!F23</f>
        <v>0</v>
      </c>
      <c r="AA23" s="430"/>
      <c r="AB23" s="431"/>
      <c r="AC23" s="432"/>
      <c r="AD23" s="236"/>
    </row>
    <row r="24" spans="1:30" ht="12.75">
      <c r="A24" s="244">
        <v>18</v>
      </c>
      <c r="B24" s="245">
        <f>T(4м!B24)</f>
      </c>
      <c r="C24" s="244">
        <f t="shared" si="5"/>
        <v>0</v>
      </c>
      <c r="D24" s="244">
        <f t="shared" si="6"/>
        <v>0</v>
      </c>
      <c r="E24" s="244">
        <f t="shared" si="7"/>
        <v>0</v>
      </c>
      <c r="F24" s="246">
        <f t="shared" si="8"/>
        <v>0</v>
      </c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8">
        <f t="shared" si="1"/>
        <v>0</v>
      </c>
      <c r="T24" s="248">
        <f t="shared" si="2"/>
        <v>0</v>
      </c>
      <c r="U24" s="248">
        <f t="shared" si="3"/>
        <v>0</v>
      </c>
      <c r="V24" s="248">
        <f t="shared" si="4"/>
        <v>0</v>
      </c>
      <c r="W24" s="249">
        <f>C24-'6КР '!C24</f>
        <v>0</v>
      </c>
      <c r="X24" s="249">
        <f>D24-'6КР '!D24</f>
        <v>0</v>
      </c>
      <c r="Y24" s="249">
        <f>E24-'6КР '!E24</f>
        <v>0</v>
      </c>
      <c r="Z24" s="249">
        <f>F24-'6КР '!F24</f>
        <v>0</v>
      </c>
      <c r="AA24" s="433"/>
      <c r="AB24" s="434"/>
      <c r="AC24" s="435"/>
      <c r="AD24" s="236"/>
    </row>
    <row r="25" spans="1:30" ht="12.75">
      <c r="A25" s="244">
        <v>19</v>
      </c>
      <c r="B25" s="245">
        <f>T(4м!B25)</f>
      </c>
      <c r="C25" s="244">
        <f t="shared" si="5"/>
        <v>0</v>
      </c>
      <c r="D25" s="244">
        <f t="shared" si="6"/>
        <v>0</v>
      </c>
      <c r="E25" s="244">
        <f t="shared" si="7"/>
        <v>0</v>
      </c>
      <c r="F25" s="246">
        <f t="shared" si="8"/>
        <v>0</v>
      </c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8">
        <f t="shared" si="1"/>
        <v>0</v>
      </c>
      <c r="T25" s="248">
        <f t="shared" si="2"/>
        <v>0</v>
      </c>
      <c r="U25" s="248">
        <f t="shared" si="3"/>
        <v>0</v>
      </c>
      <c r="V25" s="248">
        <f t="shared" si="4"/>
        <v>0</v>
      </c>
      <c r="W25" s="249">
        <f>C25-'6КР '!C25</f>
        <v>0</v>
      </c>
      <c r="X25" s="249">
        <f>D25-'6КР '!D25</f>
        <v>0</v>
      </c>
      <c r="Y25" s="249">
        <f>E25-'6КР '!E25</f>
        <v>0</v>
      </c>
      <c r="Z25" s="249">
        <f>F25-'6КР '!F25</f>
        <v>0</v>
      </c>
      <c r="AA25" s="250"/>
      <c r="AB25" s="37"/>
      <c r="AC25" s="37"/>
      <c r="AD25" s="229"/>
    </row>
    <row r="26" spans="1:30" ht="12.75">
      <c r="A26" s="244">
        <v>20</v>
      </c>
      <c r="B26" s="245">
        <f>T(4м!B26)</f>
      </c>
      <c r="C26" s="244">
        <f t="shared" si="5"/>
        <v>0</v>
      </c>
      <c r="D26" s="244">
        <f t="shared" si="6"/>
        <v>0</v>
      </c>
      <c r="E26" s="244">
        <f t="shared" si="7"/>
        <v>0</v>
      </c>
      <c r="F26" s="246">
        <f t="shared" si="8"/>
        <v>0</v>
      </c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8">
        <f t="shared" si="1"/>
        <v>0</v>
      </c>
      <c r="T26" s="248">
        <f t="shared" si="2"/>
        <v>0</v>
      </c>
      <c r="U26" s="248">
        <f t="shared" si="3"/>
        <v>0</v>
      </c>
      <c r="V26" s="248">
        <f t="shared" si="4"/>
        <v>0</v>
      </c>
      <c r="W26" s="249">
        <f>C26-'6КР '!C26</f>
        <v>0</v>
      </c>
      <c r="X26" s="249">
        <f>D26-'6КР '!D26</f>
        <v>0</v>
      </c>
      <c r="Y26" s="249">
        <f>E26-'6КР '!E26</f>
        <v>0</v>
      </c>
      <c r="Z26" s="249">
        <f>F26-'6КР '!F26</f>
        <v>0</v>
      </c>
      <c r="AA26" s="11"/>
      <c r="AD26" s="229"/>
    </row>
    <row r="27" spans="1:30" ht="12.75">
      <c r="A27" s="244">
        <v>21</v>
      </c>
      <c r="B27" s="245">
        <f>T(4м!B27)</f>
      </c>
      <c r="C27" s="244">
        <f t="shared" si="5"/>
        <v>0</v>
      </c>
      <c r="D27" s="244">
        <f t="shared" si="6"/>
        <v>0</v>
      </c>
      <c r="E27" s="244">
        <f t="shared" si="7"/>
        <v>0</v>
      </c>
      <c r="F27" s="246">
        <f t="shared" si="8"/>
        <v>0</v>
      </c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8">
        <f t="shared" si="1"/>
        <v>0</v>
      </c>
      <c r="T27" s="248">
        <f t="shared" si="2"/>
        <v>0</v>
      </c>
      <c r="U27" s="248">
        <f t="shared" si="3"/>
        <v>0</v>
      </c>
      <c r="V27" s="248">
        <f t="shared" si="4"/>
        <v>0</v>
      </c>
      <c r="W27" s="249">
        <f>C27-'6КР '!C27</f>
        <v>0</v>
      </c>
      <c r="X27" s="249">
        <f>D27-'6КР '!D27</f>
        <v>0</v>
      </c>
      <c r="Y27" s="249">
        <f>E27-'6КР '!E27</f>
        <v>0</v>
      </c>
      <c r="Z27" s="249">
        <f>F27-'6КР '!F27</f>
        <v>0</v>
      </c>
      <c r="AA27" s="11"/>
      <c r="AD27" s="229"/>
    </row>
    <row r="28" spans="1:30" ht="12.75">
      <c r="A28" s="244">
        <v>22</v>
      </c>
      <c r="B28" s="245">
        <f>T(4м!B28)</f>
      </c>
      <c r="C28" s="244">
        <f t="shared" si="5"/>
        <v>0</v>
      </c>
      <c r="D28" s="244">
        <f t="shared" si="6"/>
        <v>0</v>
      </c>
      <c r="E28" s="244">
        <f t="shared" si="7"/>
        <v>0</v>
      </c>
      <c r="F28" s="246">
        <f t="shared" si="8"/>
        <v>0</v>
      </c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8">
        <f t="shared" si="1"/>
        <v>0</v>
      </c>
      <c r="T28" s="248">
        <f t="shared" si="2"/>
        <v>0</v>
      </c>
      <c r="U28" s="248">
        <f t="shared" si="3"/>
        <v>0</v>
      </c>
      <c r="V28" s="248">
        <f t="shared" si="4"/>
        <v>0</v>
      </c>
      <c r="W28" s="249">
        <f>C28-'6КР '!C28</f>
        <v>0</v>
      </c>
      <c r="X28" s="249">
        <f>D28-'6КР '!D28</f>
        <v>0</v>
      </c>
      <c r="Y28" s="249">
        <f>E28-'6КР '!E28</f>
        <v>0</v>
      </c>
      <c r="Z28" s="249">
        <f>F28-'6КР '!F28</f>
        <v>0</v>
      </c>
      <c r="AA28" s="11"/>
      <c r="AD28" s="229"/>
    </row>
    <row r="29" spans="1:30" ht="12.75">
      <c r="A29" s="244">
        <v>23</v>
      </c>
      <c r="B29" s="245">
        <f>T(4м!B29)</f>
      </c>
      <c r="C29" s="244">
        <f t="shared" si="5"/>
        <v>0</v>
      </c>
      <c r="D29" s="244">
        <f t="shared" si="6"/>
        <v>0</v>
      </c>
      <c r="E29" s="244">
        <f t="shared" si="7"/>
        <v>0</v>
      </c>
      <c r="F29" s="246">
        <f t="shared" si="8"/>
        <v>0</v>
      </c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8">
        <f t="shared" si="1"/>
        <v>0</v>
      </c>
      <c r="T29" s="248">
        <f t="shared" si="2"/>
        <v>0</v>
      </c>
      <c r="U29" s="248">
        <f t="shared" si="3"/>
        <v>0</v>
      </c>
      <c r="V29" s="248">
        <f t="shared" si="4"/>
        <v>0</v>
      </c>
      <c r="W29" s="249">
        <f>C29-'6КР '!C29</f>
        <v>0</v>
      </c>
      <c r="X29" s="249">
        <f>D29-'6КР '!D29</f>
        <v>0</v>
      </c>
      <c r="Y29" s="249">
        <f>E29-'6КР '!E29</f>
        <v>0</v>
      </c>
      <c r="Z29" s="249">
        <f>F29-'6КР '!F29</f>
        <v>0</v>
      </c>
      <c r="AA29" s="11"/>
      <c r="AD29" s="229"/>
    </row>
    <row r="30" spans="1:30" ht="12.75">
      <c r="A30" s="244">
        <v>24</v>
      </c>
      <c r="B30" s="245">
        <f>T(4м!B30)</f>
      </c>
      <c r="C30" s="244">
        <f t="shared" si="5"/>
        <v>0</v>
      </c>
      <c r="D30" s="244">
        <f t="shared" si="6"/>
        <v>0</v>
      </c>
      <c r="E30" s="244">
        <f t="shared" si="7"/>
        <v>0</v>
      </c>
      <c r="F30" s="246">
        <f t="shared" si="8"/>
        <v>0</v>
      </c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8">
        <f t="shared" si="1"/>
        <v>0</v>
      </c>
      <c r="T30" s="248">
        <f t="shared" si="2"/>
        <v>0</v>
      </c>
      <c r="U30" s="248">
        <f t="shared" si="3"/>
        <v>0</v>
      </c>
      <c r="V30" s="248">
        <f t="shared" si="4"/>
        <v>0</v>
      </c>
      <c r="W30" s="249">
        <f>C30-'6КР '!C30</f>
        <v>0</v>
      </c>
      <c r="X30" s="249">
        <f>D30-'6КР '!D30</f>
        <v>0</v>
      </c>
      <c r="Y30" s="249">
        <f>E30-'6КР '!E30</f>
        <v>0</v>
      </c>
      <c r="Z30" s="249">
        <f>F30-'6КР '!F30</f>
        <v>0</v>
      </c>
      <c r="AA30" s="11"/>
      <c r="AD30" s="229"/>
    </row>
    <row r="31" spans="1:30" ht="12.75">
      <c r="A31" s="244">
        <v>25</v>
      </c>
      <c r="B31" s="245">
        <f>T(4м!B31)</f>
      </c>
      <c r="C31" s="244">
        <f t="shared" si="5"/>
        <v>0</v>
      </c>
      <c r="D31" s="244">
        <f t="shared" si="6"/>
        <v>0</v>
      </c>
      <c r="E31" s="244">
        <f t="shared" si="7"/>
        <v>0</v>
      </c>
      <c r="F31" s="246">
        <f t="shared" si="8"/>
        <v>0</v>
      </c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8">
        <f t="shared" si="1"/>
        <v>0</v>
      </c>
      <c r="T31" s="248">
        <f t="shared" si="2"/>
        <v>0</v>
      </c>
      <c r="U31" s="248">
        <f t="shared" si="3"/>
        <v>0</v>
      </c>
      <c r="V31" s="248">
        <f t="shared" si="4"/>
        <v>0</v>
      </c>
      <c r="W31" s="249">
        <f>C31-'6КР '!C31</f>
        <v>0</v>
      </c>
      <c r="X31" s="249">
        <f>D31-'6КР '!D31</f>
        <v>0</v>
      </c>
      <c r="Y31" s="249">
        <f>E31-'6КР '!E31</f>
        <v>0</v>
      </c>
      <c r="Z31" s="249">
        <f>F31-'6КР '!F31</f>
        <v>0</v>
      </c>
      <c r="AA31" s="11"/>
      <c r="AD31" s="229"/>
    </row>
    <row r="32" spans="1:30" ht="12.75">
      <c r="A32" s="244">
        <v>26</v>
      </c>
      <c r="B32" s="245">
        <f>T(4м!B32)</f>
      </c>
      <c r="C32" s="244">
        <f t="shared" si="5"/>
        <v>0</v>
      </c>
      <c r="D32" s="244">
        <f t="shared" si="6"/>
        <v>0</v>
      </c>
      <c r="E32" s="244">
        <f t="shared" si="7"/>
        <v>0</v>
      </c>
      <c r="F32" s="246">
        <f t="shared" si="8"/>
        <v>0</v>
      </c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8">
        <f t="shared" si="1"/>
        <v>0</v>
      </c>
      <c r="T32" s="248">
        <f t="shared" si="2"/>
        <v>0</v>
      </c>
      <c r="U32" s="248">
        <f t="shared" si="3"/>
        <v>0</v>
      </c>
      <c r="V32" s="248">
        <f t="shared" si="4"/>
        <v>0</v>
      </c>
      <c r="W32" s="249">
        <f>C32-'6КР '!C32</f>
        <v>0</v>
      </c>
      <c r="X32" s="249">
        <f>D32-'6КР '!D32</f>
        <v>0</v>
      </c>
      <c r="Y32" s="249">
        <f>E32-'6КР '!E32</f>
        <v>0</v>
      </c>
      <c r="Z32" s="249">
        <f>F32-'6КР '!F32</f>
        <v>0</v>
      </c>
      <c r="AA32" s="11"/>
      <c r="AD32" s="229"/>
    </row>
    <row r="33" spans="1:30" ht="12.75">
      <c r="A33" s="244">
        <v>27</v>
      </c>
      <c r="B33" s="245">
        <f>T(4м!B33)</f>
      </c>
      <c r="C33" s="244">
        <f t="shared" si="5"/>
        <v>0</v>
      </c>
      <c r="D33" s="244">
        <f t="shared" si="6"/>
        <v>0</v>
      </c>
      <c r="E33" s="244">
        <f t="shared" si="7"/>
        <v>0</v>
      </c>
      <c r="F33" s="246">
        <f t="shared" si="8"/>
        <v>0</v>
      </c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8">
        <f t="shared" si="1"/>
        <v>0</v>
      </c>
      <c r="T33" s="248">
        <f t="shared" si="2"/>
        <v>0</v>
      </c>
      <c r="U33" s="248">
        <f t="shared" si="3"/>
        <v>0</v>
      </c>
      <c r="V33" s="248">
        <f t="shared" si="4"/>
        <v>0</v>
      </c>
      <c r="W33" s="249">
        <f>C33-'6КР '!C33</f>
        <v>0</v>
      </c>
      <c r="X33" s="249">
        <f>D33-'6КР '!D33</f>
        <v>0</v>
      </c>
      <c r="Y33" s="249">
        <f>E33-'6КР '!E33</f>
        <v>0</v>
      </c>
      <c r="Z33" s="249">
        <f>F33-'6КР '!F33</f>
        <v>0</v>
      </c>
      <c r="AA33" s="11"/>
      <c r="AD33" s="229"/>
    </row>
    <row r="34" spans="1:30" ht="12.75">
      <c r="A34" s="244">
        <v>28</v>
      </c>
      <c r="B34" s="245">
        <f>T(4м!B34)</f>
      </c>
      <c r="C34" s="244">
        <f t="shared" si="5"/>
        <v>0</v>
      </c>
      <c r="D34" s="244">
        <f t="shared" si="6"/>
        <v>0</v>
      </c>
      <c r="E34" s="244">
        <f t="shared" si="7"/>
        <v>0</v>
      </c>
      <c r="F34" s="246">
        <f t="shared" si="8"/>
        <v>0</v>
      </c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48">
        <f t="shared" si="1"/>
        <v>0</v>
      </c>
      <c r="T34" s="248">
        <f t="shared" si="2"/>
        <v>0</v>
      </c>
      <c r="U34" s="248">
        <f t="shared" si="3"/>
        <v>0</v>
      </c>
      <c r="V34" s="248">
        <f t="shared" si="4"/>
        <v>0</v>
      </c>
      <c r="W34" s="249">
        <f>C34-'6КР '!C34</f>
        <v>0</v>
      </c>
      <c r="X34" s="249">
        <f>D34-'6КР '!D34</f>
        <v>0</v>
      </c>
      <c r="Y34" s="249">
        <f>E34-'6КР '!E34</f>
        <v>0</v>
      </c>
      <c r="Z34" s="249">
        <f>F34-'6КР '!F34</f>
        <v>0</v>
      </c>
      <c r="AA34" s="11"/>
      <c r="AD34" s="229"/>
    </row>
    <row r="35" spans="1:30" ht="12.75">
      <c r="A35" s="244">
        <v>29</v>
      </c>
      <c r="B35" s="245">
        <f>T(4м!B35)</f>
      </c>
      <c r="C35" s="244">
        <f t="shared" si="5"/>
        <v>0</v>
      </c>
      <c r="D35" s="244">
        <f t="shared" si="6"/>
        <v>0</v>
      </c>
      <c r="E35" s="244">
        <f t="shared" si="7"/>
        <v>0</v>
      </c>
      <c r="F35" s="246">
        <f t="shared" si="8"/>
        <v>0</v>
      </c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48">
        <f t="shared" si="1"/>
        <v>0</v>
      </c>
      <c r="T35" s="248">
        <f t="shared" si="2"/>
        <v>0</v>
      </c>
      <c r="U35" s="248">
        <f t="shared" si="3"/>
        <v>0</v>
      </c>
      <c r="V35" s="248">
        <f t="shared" si="4"/>
        <v>0</v>
      </c>
      <c r="W35" s="249">
        <f>C35-'6КР '!C35</f>
        <v>0</v>
      </c>
      <c r="X35" s="249">
        <f>D35-'6КР '!D35</f>
        <v>0</v>
      </c>
      <c r="Y35" s="249">
        <f>E35-'6КР '!E35</f>
        <v>0</v>
      </c>
      <c r="Z35" s="249">
        <f>F35-'6КР '!F35</f>
        <v>0</v>
      </c>
      <c r="AA35" s="11"/>
      <c r="AD35" s="229"/>
    </row>
    <row r="36" spans="1:30" ht="12.75">
      <c r="A36" s="244">
        <v>30</v>
      </c>
      <c r="B36" s="245">
        <f>T(4м!B36)</f>
      </c>
      <c r="C36" s="244">
        <f t="shared" si="5"/>
        <v>0</v>
      </c>
      <c r="D36" s="244">
        <f t="shared" si="6"/>
        <v>0</v>
      </c>
      <c r="E36" s="244">
        <f t="shared" si="7"/>
        <v>0</v>
      </c>
      <c r="F36" s="246">
        <f t="shared" si="8"/>
        <v>0</v>
      </c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48">
        <f t="shared" si="1"/>
        <v>0</v>
      </c>
      <c r="T36" s="248">
        <f t="shared" si="2"/>
        <v>0</v>
      </c>
      <c r="U36" s="248">
        <f t="shared" si="3"/>
        <v>0</v>
      </c>
      <c r="V36" s="248">
        <f t="shared" si="4"/>
        <v>0</v>
      </c>
      <c r="W36" s="249">
        <f>C36-'6КР '!C36</f>
        <v>0</v>
      </c>
      <c r="X36" s="249">
        <f>D36-'6КР '!D36</f>
        <v>0</v>
      </c>
      <c r="Y36" s="249">
        <f>E36-'6КР '!E36</f>
        <v>0</v>
      </c>
      <c r="Z36" s="249">
        <f>F36-'6КР '!F36</f>
        <v>0</v>
      </c>
      <c r="AA36" s="11"/>
      <c r="AD36" s="229"/>
    </row>
    <row r="37" spans="1:27" ht="12.75">
      <c r="A37" s="244">
        <v>31</v>
      </c>
      <c r="B37" s="245">
        <f>T(4м!B37)</f>
      </c>
      <c r="C37" s="244">
        <f t="shared" si="5"/>
        <v>0</v>
      </c>
      <c r="D37" s="244">
        <f t="shared" si="6"/>
        <v>0</v>
      </c>
      <c r="E37" s="244">
        <f t="shared" si="7"/>
        <v>0</v>
      </c>
      <c r="F37" s="246">
        <f t="shared" si="8"/>
        <v>0</v>
      </c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48">
        <f t="shared" si="1"/>
        <v>0</v>
      </c>
      <c r="T37" s="248">
        <f t="shared" si="2"/>
        <v>0</v>
      </c>
      <c r="U37" s="248">
        <f t="shared" si="3"/>
        <v>0</v>
      </c>
      <c r="V37" s="248">
        <f t="shared" si="4"/>
        <v>0</v>
      </c>
      <c r="W37" s="249">
        <f>C37-'6КР '!C37</f>
        <v>0</v>
      </c>
      <c r="X37" s="249">
        <f>D37-'6КР '!D37</f>
        <v>0</v>
      </c>
      <c r="Y37" s="249">
        <f>E37-'6КР '!E37</f>
        <v>0</v>
      </c>
      <c r="Z37" s="249">
        <f>F37-'6КР '!F37</f>
        <v>0</v>
      </c>
      <c r="AA37" s="11"/>
    </row>
    <row r="38" spans="1:27" ht="12.75">
      <c r="A38" s="244">
        <v>32</v>
      </c>
      <c r="B38" s="245">
        <f>T(4м!B38)</f>
      </c>
      <c r="C38" s="244">
        <f t="shared" si="5"/>
        <v>0</v>
      </c>
      <c r="D38" s="244">
        <f t="shared" si="6"/>
        <v>0</v>
      </c>
      <c r="E38" s="244">
        <f t="shared" si="7"/>
        <v>0</v>
      </c>
      <c r="F38" s="246">
        <f t="shared" si="8"/>
        <v>0</v>
      </c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48">
        <f aca="true" t="shared" si="9" ref="S38:S56">SUM(G38,K38,O38)</f>
        <v>0</v>
      </c>
      <c r="T38" s="248">
        <f aca="true" t="shared" si="10" ref="T38:T56">SUM(H38,L38,P38)</f>
        <v>0</v>
      </c>
      <c r="U38" s="248">
        <f aca="true" t="shared" si="11" ref="U38:U56">SUM(I38,M38,Q38)</f>
        <v>0</v>
      </c>
      <c r="V38" s="248">
        <f aca="true" t="shared" si="12" ref="V38:V56">SUM(J38,N38,R38)</f>
        <v>0</v>
      </c>
      <c r="W38" s="249">
        <f>C38-'6КР '!C38</f>
        <v>0</v>
      </c>
      <c r="X38" s="249">
        <f>D38-'6КР '!D38</f>
        <v>0</v>
      </c>
      <c r="Y38" s="249">
        <f>E38-'6КР '!E38</f>
        <v>0</v>
      </c>
      <c r="Z38" s="249">
        <f>F38-'6КР '!F38</f>
        <v>0</v>
      </c>
      <c r="AA38" s="11"/>
    </row>
    <row r="39" spans="1:27" ht="12.75">
      <c r="A39" s="244">
        <v>33</v>
      </c>
      <c r="B39" s="245">
        <f>T(4м!B39)</f>
      </c>
      <c r="C39" s="244">
        <f aca="true" t="shared" si="13" ref="C39:C56">SUM(G39:J39)</f>
        <v>0</v>
      </c>
      <c r="D39" s="244">
        <f aca="true" t="shared" si="14" ref="D39:D56">SUM(K39:N39)</f>
        <v>0</v>
      </c>
      <c r="E39" s="244">
        <f aca="true" t="shared" si="15" ref="E39:E56">SUM(O39:R39)</f>
        <v>0</v>
      </c>
      <c r="F39" s="246">
        <f aca="true" t="shared" si="16" ref="F39:F56">SUM(S39:V39)</f>
        <v>0</v>
      </c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48">
        <f t="shared" si="9"/>
        <v>0</v>
      </c>
      <c r="T39" s="248">
        <f t="shared" si="10"/>
        <v>0</v>
      </c>
      <c r="U39" s="248">
        <f t="shared" si="11"/>
        <v>0</v>
      </c>
      <c r="V39" s="248">
        <f t="shared" si="12"/>
        <v>0</v>
      </c>
      <c r="W39" s="249">
        <f>C39-'6КР '!C39</f>
        <v>0</v>
      </c>
      <c r="X39" s="249">
        <f>D39-'6КР '!D39</f>
        <v>0</v>
      </c>
      <c r="Y39" s="249">
        <f>E39-'6КР '!E39</f>
        <v>0</v>
      </c>
      <c r="Z39" s="249">
        <f>F39-'6КР '!F39</f>
        <v>0</v>
      </c>
      <c r="AA39" s="11"/>
    </row>
    <row r="40" spans="1:27" ht="12.75">
      <c r="A40" s="244">
        <v>34</v>
      </c>
      <c r="B40" s="245">
        <f>T(4м!B40)</f>
      </c>
      <c r="C40" s="244">
        <f t="shared" si="13"/>
        <v>0</v>
      </c>
      <c r="D40" s="244">
        <f t="shared" si="14"/>
        <v>0</v>
      </c>
      <c r="E40" s="244">
        <f t="shared" si="15"/>
        <v>0</v>
      </c>
      <c r="F40" s="246">
        <f t="shared" si="16"/>
        <v>0</v>
      </c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48">
        <f t="shared" si="9"/>
        <v>0</v>
      </c>
      <c r="T40" s="248">
        <f t="shared" si="10"/>
        <v>0</v>
      </c>
      <c r="U40" s="248">
        <f t="shared" si="11"/>
        <v>0</v>
      </c>
      <c r="V40" s="248">
        <f t="shared" si="12"/>
        <v>0</v>
      </c>
      <c r="W40" s="249">
        <f>C40-'6КР '!C40</f>
        <v>0</v>
      </c>
      <c r="X40" s="249">
        <f>D40-'6КР '!D40</f>
        <v>0</v>
      </c>
      <c r="Y40" s="249">
        <f>E40-'6КР '!E40</f>
        <v>0</v>
      </c>
      <c r="Z40" s="249">
        <f>F40-'6КР '!F40</f>
        <v>0</v>
      </c>
      <c r="AA40" s="11"/>
    </row>
    <row r="41" spans="1:27" ht="12.75">
      <c r="A41" s="244">
        <v>35</v>
      </c>
      <c r="B41" s="245">
        <f>T(4м!B41)</f>
      </c>
      <c r="C41" s="244">
        <f t="shared" si="13"/>
        <v>0</v>
      </c>
      <c r="D41" s="244">
        <f t="shared" si="14"/>
        <v>0</v>
      </c>
      <c r="E41" s="244">
        <f t="shared" si="15"/>
        <v>0</v>
      </c>
      <c r="F41" s="246">
        <f t="shared" si="16"/>
        <v>0</v>
      </c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48">
        <f t="shared" si="9"/>
        <v>0</v>
      </c>
      <c r="T41" s="248">
        <f t="shared" si="10"/>
        <v>0</v>
      </c>
      <c r="U41" s="248">
        <f t="shared" si="11"/>
        <v>0</v>
      </c>
      <c r="V41" s="248">
        <f t="shared" si="12"/>
        <v>0</v>
      </c>
      <c r="W41" s="249">
        <f>C41-'6КР '!C41</f>
        <v>0</v>
      </c>
      <c r="X41" s="249">
        <f>D41-'6КР '!D41</f>
        <v>0</v>
      </c>
      <c r="Y41" s="249">
        <f>E41-'6КР '!E41</f>
        <v>0</v>
      </c>
      <c r="Z41" s="249">
        <f>F41-'6КР '!F41</f>
        <v>0</v>
      </c>
      <c r="AA41" s="11"/>
    </row>
    <row r="42" spans="1:27" ht="12.75">
      <c r="A42" s="244">
        <v>36</v>
      </c>
      <c r="B42" s="245">
        <f>T(4м!B42)</f>
      </c>
      <c r="C42" s="244">
        <f t="shared" si="13"/>
        <v>0</v>
      </c>
      <c r="D42" s="244">
        <f t="shared" si="14"/>
        <v>0</v>
      </c>
      <c r="E42" s="244">
        <f t="shared" si="15"/>
        <v>0</v>
      </c>
      <c r="F42" s="246">
        <f t="shared" si="16"/>
        <v>0</v>
      </c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48">
        <f t="shared" si="9"/>
        <v>0</v>
      </c>
      <c r="T42" s="248">
        <f t="shared" si="10"/>
        <v>0</v>
      </c>
      <c r="U42" s="248">
        <f t="shared" si="11"/>
        <v>0</v>
      </c>
      <c r="V42" s="248">
        <f t="shared" si="12"/>
        <v>0</v>
      </c>
      <c r="W42" s="249">
        <f>C42-'6КР '!C42</f>
        <v>0</v>
      </c>
      <c r="X42" s="249">
        <f>D42-'6КР '!D42</f>
        <v>0</v>
      </c>
      <c r="Y42" s="249">
        <f>E42-'6КР '!E42</f>
        <v>0</v>
      </c>
      <c r="Z42" s="249">
        <f>F42-'6КР '!F42</f>
        <v>0</v>
      </c>
      <c r="AA42" s="11"/>
    </row>
    <row r="43" spans="1:27" ht="12.75">
      <c r="A43" s="244">
        <v>37</v>
      </c>
      <c r="B43" s="245">
        <f>T(4м!B43)</f>
      </c>
      <c r="C43" s="244">
        <f t="shared" si="13"/>
        <v>0</v>
      </c>
      <c r="D43" s="244">
        <f t="shared" si="14"/>
        <v>0</v>
      </c>
      <c r="E43" s="244">
        <f t="shared" si="15"/>
        <v>0</v>
      </c>
      <c r="F43" s="246">
        <f t="shared" si="16"/>
        <v>0</v>
      </c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48">
        <f t="shared" si="9"/>
        <v>0</v>
      </c>
      <c r="T43" s="248">
        <f t="shared" si="10"/>
        <v>0</v>
      </c>
      <c r="U43" s="248">
        <f t="shared" si="11"/>
        <v>0</v>
      </c>
      <c r="V43" s="248">
        <f t="shared" si="12"/>
        <v>0</v>
      </c>
      <c r="W43" s="249">
        <f>C43-'6КР '!C43</f>
        <v>0</v>
      </c>
      <c r="X43" s="249">
        <f>D43-'6КР '!D43</f>
        <v>0</v>
      </c>
      <c r="Y43" s="249">
        <f>E43-'6КР '!E43</f>
        <v>0</v>
      </c>
      <c r="Z43" s="249">
        <f>F43-'6КР '!F43</f>
        <v>0</v>
      </c>
      <c r="AA43" s="11"/>
    </row>
    <row r="44" spans="1:27" ht="12.75">
      <c r="A44" s="244">
        <v>38</v>
      </c>
      <c r="B44" s="245">
        <f>T(4м!B44)</f>
      </c>
      <c r="C44" s="244">
        <f t="shared" si="13"/>
        <v>0</v>
      </c>
      <c r="D44" s="244">
        <f t="shared" si="14"/>
        <v>0</v>
      </c>
      <c r="E44" s="244">
        <f t="shared" si="15"/>
        <v>0</v>
      </c>
      <c r="F44" s="246">
        <f t="shared" si="16"/>
        <v>0</v>
      </c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48">
        <f t="shared" si="9"/>
        <v>0</v>
      </c>
      <c r="T44" s="248">
        <f t="shared" si="10"/>
        <v>0</v>
      </c>
      <c r="U44" s="248">
        <f t="shared" si="11"/>
        <v>0</v>
      </c>
      <c r="V44" s="248">
        <f t="shared" si="12"/>
        <v>0</v>
      </c>
      <c r="W44" s="249">
        <f>C44-'6КР '!C44</f>
        <v>0</v>
      </c>
      <c r="X44" s="249">
        <f>D44-'6КР '!D44</f>
        <v>0</v>
      </c>
      <c r="Y44" s="249">
        <f>E44-'6КР '!E44</f>
        <v>0</v>
      </c>
      <c r="Z44" s="249">
        <f>F44-'6КР '!F44</f>
        <v>0</v>
      </c>
      <c r="AA44" s="11"/>
    </row>
    <row r="45" spans="1:27" ht="12.75">
      <c r="A45" s="244">
        <v>39</v>
      </c>
      <c r="B45" s="245">
        <f>T(4м!B45)</f>
      </c>
      <c r="C45" s="244">
        <f t="shared" si="13"/>
        <v>0</v>
      </c>
      <c r="D45" s="244">
        <f t="shared" si="14"/>
        <v>0</v>
      </c>
      <c r="E45" s="244">
        <f t="shared" si="15"/>
        <v>0</v>
      </c>
      <c r="F45" s="246">
        <f t="shared" si="16"/>
        <v>0</v>
      </c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48">
        <f t="shared" si="9"/>
        <v>0</v>
      </c>
      <c r="T45" s="248">
        <f t="shared" si="10"/>
        <v>0</v>
      </c>
      <c r="U45" s="248">
        <f t="shared" si="11"/>
        <v>0</v>
      </c>
      <c r="V45" s="248">
        <f t="shared" si="12"/>
        <v>0</v>
      </c>
      <c r="W45" s="249">
        <f>C45-'6КР '!C45</f>
        <v>0</v>
      </c>
      <c r="X45" s="249">
        <f>D45-'6КР '!D45</f>
        <v>0</v>
      </c>
      <c r="Y45" s="249">
        <f>E45-'6КР '!E45</f>
        <v>0</v>
      </c>
      <c r="Z45" s="249">
        <f>F45-'6КР '!F45</f>
        <v>0</v>
      </c>
      <c r="AA45" s="11"/>
    </row>
    <row r="46" spans="1:27" ht="12.75">
      <c r="A46" s="244">
        <v>40</v>
      </c>
      <c r="B46" s="245">
        <f>T(4м!B46)</f>
      </c>
      <c r="C46" s="244">
        <f t="shared" si="13"/>
        <v>0</v>
      </c>
      <c r="D46" s="244">
        <f t="shared" si="14"/>
        <v>0</v>
      </c>
      <c r="E46" s="244">
        <f t="shared" si="15"/>
        <v>0</v>
      </c>
      <c r="F46" s="246">
        <f t="shared" si="16"/>
        <v>0</v>
      </c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48">
        <f t="shared" si="9"/>
        <v>0</v>
      </c>
      <c r="T46" s="248">
        <f t="shared" si="10"/>
        <v>0</v>
      </c>
      <c r="U46" s="248">
        <f t="shared" si="11"/>
        <v>0</v>
      </c>
      <c r="V46" s="248">
        <f t="shared" si="12"/>
        <v>0</v>
      </c>
      <c r="W46" s="249">
        <f>C46-'6КР '!C46</f>
        <v>0</v>
      </c>
      <c r="X46" s="249">
        <f>D46-'6КР '!D46</f>
        <v>0</v>
      </c>
      <c r="Y46" s="249">
        <f>E46-'6КР '!E46</f>
        <v>0</v>
      </c>
      <c r="Z46" s="249">
        <f>F46-'6КР '!F46</f>
        <v>0</v>
      </c>
      <c r="AA46" s="11"/>
    </row>
    <row r="47" spans="1:27" ht="12.75">
      <c r="A47" s="244">
        <v>41</v>
      </c>
      <c r="B47" s="245">
        <f>T(4м!B47)</f>
      </c>
      <c r="C47" s="244">
        <f t="shared" si="13"/>
        <v>0</v>
      </c>
      <c r="D47" s="244">
        <f t="shared" si="14"/>
        <v>0</v>
      </c>
      <c r="E47" s="244">
        <f t="shared" si="15"/>
        <v>0</v>
      </c>
      <c r="F47" s="246">
        <f t="shared" si="16"/>
        <v>0</v>
      </c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48">
        <f t="shared" si="9"/>
        <v>0</v>
      </c>
      <c r="T47" s="248">
        <f t="shared" si="10"/>
        <v>0</v>
      </c>
      <c r="U47" s="248">
        <f t="shared" si="11"/>
        <v>0</v>
      </c>
      <c r="V47" s="248">
        <f t="shared" si="12"/>
        <v>0</v>
      </c>
      <c r="W47" s="249">
        <f>C47-'6КР '!C47</f>
        <v>0</v>
      </c>
      <c r="X47" s="249">
        <f>D47-'6КР '!D47</f>
        <v>0</v>
      </c>
      <c r="Y47" s="249">
        <f>E47-'6КР '!E47</f>
        <v>0</v>
      </c>
      <c r="Z47" s="249">
        <f>F47-'6КР '!F47</f>
        <v>0</v>
      </c>
      <c r="AA47" s="11"/>
    </row>
    <row r="48" spans="1:27" ht="12.75">
      <c r="A48" s="244">
        <v>42</v>
      </c>
      <c r="B48" s="245">
        <f>T(4м!B48)</f>
      </c>
      <c r="C48" s="244">
        <f t="shared" si="13"/>
        <v>0</v>
      </c>
      <c r="D48" s="244">
        <f t="shared" si="14"/>
        <v>0</v>
      </c>
      <c r="E48" s="244">
        <f t="shared" si="15"/>
        <v>0</v>
      </c>
      <c r="F48" s="246">
        <f t="shared" si="16"/>
        <v>0</v>
      </c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48">
        <f t="shared" si="9"/>
        <v>0</v>
      </c>
      <c r="T48" s="248">
        <f t="shared" si="10"/>
        <v>0</v>
      </c>
      <c r="U48" s="248">
        <f t="shared" si="11"/>
        <v>0</v>
      </c>
      <c r="V48" s="248">
        <f t="shared" si="12"/>
        <v>0</v>
      </c>
      <c r="W48" s="249">
        <f>C48-'6КР '!C48</f>
        <v>0</v>
      </c>
      <c r="X48" s="249">
        <f>D48-'6КР '!D48</f>
        <v>0</v>
      </c>
      <c r="Y48" s="249">
        <f>E48-'6КР '!E48</f>
        <v>0</v>
      </c>
      <c r="Z48" s="249">
        <f>F48-'6КР '!F48</f>
        <v>0</v>
      </c>
      <c r="AA48" s="11"/>
    </row>
    <row r="49" spans="1:27" ht="12.75">
      <c r="A49" s="244">
        <v>43</v>
      </c>
      <c r="B49" s="245">
        <f>T(4м!B49)</f>
      </c>
      <c r="C49" s="244">
        <f t="shared" si="13"/>
        <v>0</v>
      </c>
      <c r="D49" s="244">
        <f t="shared" si="14"/>
        <v>0</v>
      </c>
      <c r="E49" s="244">
        <f t="shared" si="15"/>
        <v>0</v>
      </c>
      <c r="F49" s="246">
        <f t="shared" si="16"/>
        <v>0</v>
      </c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48">
        <f t="shared" si="9"/>
        <v>0</v>
      </c>
      <c r="T49" s="248">
        <f t="shared" si="10"/>
        <v>0</v>
      </c>
      <c r="U49" s="248">
        <f t="shared" si="11"/>
        <v>0</v>
      </c>
      <c r="V49" s="248">
        <f t="shared" si="12"/>
        <v>0</v>
      </c>
      <c r="W49" s="249">
        <f>C49-'6КР '!C49</f>
        <v>0</v>
      </c>
      <c r="X49" s="249">
        <f>D49-'6КР '!D49</f>
        <v>0</v>
      </c>
      <c r="Y49" s="249">
        <f>E49-'6КР '!E49</f>
        <v>0</v>
      </c>
      <c r="Z49" s="249">
        <f>F49-'6КР '!F49</f>
        <v>0</v>
      </c>
      <c r="AA49" s="11"/>
    </row>
    <row r="50" spans="1:27" ht="12.75">
      <c r="A50" s="244">
        <v>44</v>
      </c>
      <c r="B50" s="245">
        <f>T(4м!B50)</f>
      </c>
      <c r="C50" s="244">
        <f t="shared" si="13"/>
        <v>0</v>
      </c>
      <c r="D50" s="244">
        <f t="shared" si="14"/>
        <v>0</v>
      </c>
      <c r="E50" s="244">
        <f t="shared" si="15"/>
        <v>0</v>
      </c>
      <c r="F50" s="246">
        <f t="shared" si="16"/>
        <v>0</v>
      </c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48">
        <f t="shared" si="9"/>
        <v>0</v>
      </c>
      <c r="T50" s="248">
        <f t="shared" si="10"/>
        <v>0</v>
      </c>
      <c r="U50" s="248">
        <f t="shared" si="11"/>
        <v>0</v>
      </c>
      <c r="V50" s="248">
        <f t="shared" si="12"/>
        <v>0</v>
      </c>
      <c r="W50" s="249">
        <f>C50-'6КР '!C50</f>
        <v>0</v>
      </c>
      <c r="X50" s="249">
        <f>D50-'6КР '!D50</f>
        <v>0</v>
      </c>
      <c r="Y50" s="249">
        <f>E50-'6КР '!E50</f>
        <v>0</v>
      </c>
      <c r="Z50" s="249">
        <f>F50-'6КР '!F50</f>
        <v>0</v>
      </c>
      <c r="AA50" s="11"/>
    </row>
    <row r="51" spans="1:27" ht="12.75">
      <c r="A51" s="244">
        <v>45</v>
      </c>
      <c r="B51" s="245">
        <f>T(4м!B51)</f>
      </c>
      <c r="C51" s="244">
        <f t="shared" si="13"/>
        <v>0</v>
      </c>
      <c r="D51" s="244">
        <f t="shared" si="14"/>
        <v>0</v>
      </c>
      <c r="E51" s="244">
        <f t="shared" si="15"/>
        <v>0</v>
      </c>
      <c r="F51" s="246">
        <f t="shared" si="16"/>
        <v>0</v>
      </c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48">
        <f t="shared" si="9"/>
        <v>0</v>
      </c>
      <c r="T51" s="248">
        <f t="shared" si="10"/>
        <v>0</v>
      </c>
      <c r="U51" s="248">
        <f t="shared" si="11"/>
        <v>0</v>
      </c>
      <c r="V51" s="248">
        <f t="shared" si="12"/>
        <v>0</v>
      </c>
      <c r="W51" s="249">
        <f>C51-'6КР '!C51</f>
        <v>0</v>
      </c>
      <c r="X51" s="249">
        <f>D51-'6КР '!D51</f>
        <v>0</v>
      </c>
      <c r="Y51" s="249">
        <f>E51-'6КР '!E51</f>
        <v>0</v>
      </c>
      <c r="Z51" s="249">
        <f>F51-'6КР '!F51</f>
        <v>0</v>
      </c>
      <c r="AA51" s="11"/>
    </row>
    <row r="52" spans="1:27" ht="12.75">
      <c r="A52" s="244">
        <v>46</v>
      </c>
      <c r="B52" s="245">
        <f>T(4м!B52)</f>
      </c>
      <c r="C52" s="244">
        <f t="shared" si="13"/>
        <v>0</v>
      </c>
      <c r="D52" s="244">
        <f t="shared" si="14"/>
        <v>0</v>
      </c>
      <c r="E52" s="244">
        <f t="shared" si="15"/>
        <v>0</v>
      </c>
      <c r="F52" s="246">
        <f t="shared" si="16"/>
        <v>0</v>
      </c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48">
        <f t="shared" si="9"/>
        <v>0</v>
      </c>
      <c r="T52" s="248">
        <f t="shared" si="10"/>
        <v>0</v>
      </c>
      <c r="U52" s="248">
        <f t="shared" si="11"/>
        <v>0</v>
      </c>
      <c r="V52" s="248">
        <f t="shared" si="12"/>
        <v>0</v>
      </c>
      <c r="W52" s="249">
        <f>C52-'6КР '!C52</f>
        <v>0</v>
      </c>
      <c r="X52" s="249">
        <f>D52-'6КР '!D52</f>
        <v>0</v>
      </c>
      <c r="Y52" s="249">
        <f>E52-'6КР '!E52</f>
        <v>0</v>
      </c>
      <c r="Z52" s="249">
        <f>F52-'6КР '!F52</f>
        <v>0</v>
      </c>
      <c r="AA52" s="11"/>
    </row>
    <row r="53" spans="1:27" ht="12.75">
      <c r="A53" s="244">
        <v>47</v>
      </c>
      <c r="B53" s="245">
        <f>T(4м!B53)</f>
      </c>
      <c r="C53" s="244">
        <f t="shared" si="13"/>
        <v>0</v>
      </c>
      <c r="D53" s="244">
        <f t="shared" si="14"/>
        <v>0</v>
      </c>
      <c r="E53" s="244">
        <f t="shared" si="15"/>
        <v>0</v>
      </c>
      <c r="F53" s="246">
        <f t="shared" si="16"/>
        <v>0</v>
      </c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48">
        <f t="shared" si="9"/>
        <v>0</v>
      </c>
      <c r="T53" s="248">
        <f t="shared" si="10"/>
        <v>0</v>
      </c>
      <c r="U53" s="248">
        <f t="shared" si="11"/>
        <v>0</v>
      </c>
      <c r="V53" s="248">
        <f t="shared" si="12"/>
        <v>0</v>
      </c>
      <c r="W53" s="249">
        <f>C53-'6КР '!C53</f>
        <v>0</v>
      </c>
      <c r="X53" s="249">
        <f>D53-'6КР '!D53</f>
        <v>0</v>
      </c>
      <c r="Y53" s="249">
        <f>E53-'6КР '!E53</f>
        <v>0</v>
      </c>
      <c r="Z53" s="249">
        <f>F53-'6КР '!F53</f>
        <v>0</v>
      </c>
      <c r="AA53" s="11"/>
    </row>
    <row r="54" spans="1:27" ht="12.75">
      <c r="A54" s="244">
        <v>48</v>
      </c>
      <c r="B54" s="245">
        <f>T(4м!B54)</f>
      </c>
      <c r="C54" s="244">
        <f t="shared" si="13"/>
        <v>0</v>
      </c>
      <c r="D54" s="244">
        <f t="shared" si="14"/>
        <v>0</v>
      </c>
      <c r="E54" s="244">
        <f t="shared" si="15"/>
        <v>0</v>
      </c>
      <c r="F54" s="246">
        <f t="shared" si="16"/>
        <v>0</v>
      </c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48">
        <f t="shared" si="9"/>
        <v>0</v>
      </c>
      <c r="T54" s="248">
        <f t="shared" si="10"/>
        <v>0</v>
      </c>
      <c r="U54" s="248">
        <f t="shared" si="11"/>
        <v>0</v>
      </c>
      <c r="V54" s="248">
        <f t="shared" si="12"/>
        <v>0</v>
      </c>
      <c r="W54" s="249">
        <f>C54-'6КР '!C54</f>
        <v>0</v>
      </c>
      <c r="X54" s="249">
        <f>D54-'6КР '!D54</f>
        <v>0</v>
      </c>
      <c r="Y54" s="249">
        <f>E54-'6КР '!E54</f>
        <v>0</v>
      </c>
      <c r="Z54" s="249">
        <f>F54-'6КР '!F54</f>
        <v>0</v>
      </c>
      <c r="AA54" s="11"/>
    </row>
    <row r="55" spans="1:27" ht="12.75">
      <c r="A55" s="244">
        <v>49</v>
      </c>
      <c r="B55" s="245">
        <f>T(4м!B55)</f>
      </c>
      <c r="C55" s="244">
        <f t="shared" si="13"/>
        <v>0</v>
      </c>
      <c r="D55" s="244">
        <f t="shared" si="14"/>
        <v>0</v>
      </c>
      <c r="E55" s="244">
        <f t="shared" si="15"/>
        <v>0</v>
      </c>
      <c r="F55" s="246">
        <f t="shared" si="16"/>
        <v>0</v>
      </c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48">
        <f t="shared" si="9"/>
        <v>0</v>
      </c>
      <c r="T55" s="248">
        <f t="shared" si="10"/>
        <v>0</v>
      </c>
      <c r="U55" s="248">
        <f t="shared" si="11"/>
        <v>0</v>
      </c>
      <c r="V55" s="248">
        <f t="shared" si="12"/>
        <v>0</v>
      </c>
      <c r="W55" s="249">
        <f>C55-'6КР '!C55</f>
        <v>0</v>
      </c>
      <c r="X55" s="249">
        <f>D55-'6КР '!D55</f>
        <v>0</v>
      </c>
      <c r="Y55" s="249">
        <f>E55-'6КР '!E55</f>
        <v>0</v>
      </c>
      <c r="Z55" s="249">
        <f>F55-'6КР '!F55</f>
        <v>0</v>
      </c>
      <c r="AA55" s="11"/>
    </row>
    <row r="56" spans="1:27" ht="12.75">
      <c r="A56" s="244">
        <v>50</v>
      </c>
      <c r="B56" s="245">
        <f>T(4м!B56)</f>
      </c>
      <c r="C56" s="244">
        <f t="shared" si="13"/>
        <v>0</v>
      </c>
      <c r="D56" s="244">
        <f t="shared" si="14"/>
        <v>0</v>
      </c>
      <c r="E56" s="244">
        <f t="shared" si="15"/>
        <v>0</v>
      </c>
      <c r="F56" s="246">
        <f t="shared" si="16"/>
        <v>0</v>
      </c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48">
        <f t="shared" si="9"/>
        <v>0</v>
      </c>
      <c r="T56" s="248">
        <f t="shared" si="10"/>
        <v>0</v>
      </c>
      <c r="U56" s="248">
        <f t="shared" si="11"/>
        <v>0</v>
      </c>
      <c r="V56" s="248">
        <f t="shared" si="12"/>
        <v>0</v>
      </c>
      <c r="W56" s="249">
        <f>C56-'6КР '!C56</f>
        <v>0</v>
      </c>
      <c r="X56" s="249">
        <f>D56-'6КР '!D56</f>
        <v>0</v>
      </c>
      <c r="Y56" s="249">
        <f>E56-'6КР '!E56</f>
        <v>0</v>
      </c>
      <c r="Z56" s="249">
        <f>F56-'6КР '!F56</f>
        <v>0</v>
      </c>
      <c r="AA56" s="11"/>
    </row>
    <row r="57" spans="1:26" ht="13.5" customHeight="1">
      <c r="A57" s="252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4" t="s">
        <v>189</v>
      </c>
      <c r="Q57" s="254"/>
      <c r="R57" s="255"/>
      <c r="S57" s="256">
        <f>SUM(S7:S56)</f>
        <v>1</v>
      </c>
      <c r="T57" s="256">
        <f>SUM(T7:T56)</f>
        <v>0</v>
      </c>
      <c r="U57" s="256">
        <f>SUM(U7:U56)</f>
        <v>0</v>
      </c>
      <c r="V57" s="256">
        <f>SUM(V7:V56)</f>
        <v>0</v>
      </c>
      <c r="W57" s="436" t="s">
        <v>158</v>
      </c>
      <c r="X57" s="437"/>
      <c r="Y57" s="437"/>
      <c r="Z57" s="437"/>
    </row>
  </sheetData>
  <sheetProtection/>
  <mergeCells count="24">
    <mergeCell ref="C3:F3"/>
    <mergeCell ref="G3:J3"/>
    <mergeCell ref="K3:N3"/>
    <mergeCell ref="O3:R3"/>
    <mergeCell ref="S3:V3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W57:Z57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K7" sqref="K7"/>
    </sheetView>
  </sheetViews>
  <sheetFormatPr defaultColWidth="9.140625" defaultRowHeight="13.5" customHeight="1"/>
  <cols>
    <col min="1" max="1" width="4.00390625" style="0" customWidth="1"/>
    <col min="2" max="2" width="25.57421875" style="0" customWidth="1"/>
    <col min="3" max="4" width="7.00390625" style="0" customWidth="1"/>
    <col min="5" max="6" width="7.28125" style="0" customWidth="1"/>
    <col min="7" max="7" width="7.57421875" style="0" customWidth="1"/>
    <col min="8" max="8" width="7.140625" style="0" customWidth="1"/>
    <col min="9" max="9" width="7.7109375" style="0" customWidth="1"/>
    <col min="10" max="10" width="7.421875" style="0" customWidth="1"/>
    <col min="11" max="11" width="8.421875" style="0" customWidth="1"/>
    <col min="12" max="12" width="8.57421875" style="0" customWidth="1"/>
    <col min="13" max="13" width="7.8515625" style="0" customWidth="1"/>
    <col min="14" max="14" width="7.7109375" style="0" customWidth="1"/>
    <col min="15" max="15" width="6.7109375" style="0" customWidth="1"/>
    <col min="16" max="16" width="7.8515625" style="0" customWidth="1"/>
    <col min="17" max="17" width="7.140625" style="0" customWidth="1"/>
    <col min="18" max="18" width="8.140625" style="0" customWidth="1"/>
    <col min="19" max="19" width="9.00390625" style="0" customWidth="1"/>
    <col min="20" max="20" width="8.421875" style="0" customWidth="1"/>
    <col min="21" max="21" width="7.7109375" style="0" customWidth="1"/>
    <col min="22" max="22" width="8.00390625" style="0" customWidth="1"/>
    <col min="23" max="23" width="9.140625" style="0" customWidth="1"/>
    <col min="24" max="24" width="21.8515625" style="0" customWidth="1"/>
  </cols>
  <sheetData>
    <row r="1" spans="1:21" ht="15.75">
      <c r="A1" s="226" t="s">
        <v>319</v>
      </c>
      <c r="U1" s="227" t="s">
        <v>359</v>
      </c>
    </row>
    <row r="2" spans="1:22" ht="15.75">
      <c r="A2" s="5"/>
      <c r="B2" s="115" t="str">
        <f>T(2пп!B2)</f>
        <v>Ромоданівська ЗОШ </v>
      </c>
      <c r="C2" s="5"/>
      <c r="D2" s="6"/>
      <c r="E2" s="6"/>
      <c r="F2" s="115" t="str">
        <f>2пп!H2</f>
        <v>2011-2012 н.р.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4" ht="30">
      <c r="A3" s="230" t="s">
        <v>285</v>
      </c>
      <c r="B3" s="230" t="s">
        <v>238</v>
      </c>
      <c r="C3" s="455" t="s">
        <v>106</v>
      </c>
      <c r="D3" s="456"/>
      <c r="E3" s="456"/>
      <c r="F3" s="457"/>
      <c r="G3" s="452" t="s">
        <v>340</v>
      </c>
      <c r="H3" s="453"/>
      <c r="I3" s="453"/>
      <c r="J3" s="454"/>
      <c r="K3" s="452" t="s">
        <v>274</v>
      </c>
      <c r="L3" s="453"/>
      <c r="M3" s="453"/>
      <c r="N3" s="454"/>
      <c r="O3" s="452" t="s">
        <v>370</v>
      </c>
      <c r="P3" s="453"/>
      <c r="Q3" s="453"/>
      <c r="R3" s="454"/>
      <c r="S3" s="452" t="s">
        <v>155</v>
      </c>
      <c r="T3" s="453"/>
      <c r="U3" s="453"/>
      <c r="V3" s="454"/>
      <c r="W3" s="448" t="s">
        <v>173</v>
      </c>
      <c r="X3" s="449"/>
    </row>
    <row r="4" spans="1:24" ht="38.25">
      <c r="A4" s="233"/>
      <c r="B4" s="233"/>
      <c r="C4" s="158" t="s">
        <v>259</v>
      </c>
      <c r="D4" s="158" t="s">
        <v>131</v>
      </c>
      <c r="E4" s="158" t="s">
        <v>66</v>
      </c>
      <c r="F4" s="158" t="s">
        <v>317</v>
      </c>
      <c r="G4" s="22" t="s">
        <v>129</v>
      </c>
      <c r="H4" s="22" t="s">
        <v>118</v>
      </c>
      <c r="I4" s="22" t="s">
        <v>7</v>
      </c>
      <c r="J4" s="22" t="s">
        <v>233</v>
      </c>
      <c r="K4" s="22" t="s">
        <v>129</v>
      </c>
      <c r="L4" s="22" t="s">
        <v>118</v>
      </c>
      <c r="M4" s="22" t="s">
        <v>7</v>
      </c>
      <c r="N4" s="22" t="s">
        <v>233</v>
      </c>
      <c r="O4" s="22" t="s">
        <v>129</v>
      </c>
      <c r="P4" s="22" t="s">
        <v>118</v>
      </c>
      <c r="Q4" s="22" t="s">
        <v>7</v>
      </c>
      <c r="R4" s="22" t="s">
        <v>233</v>
      </c>
      <c r="S4" s="22" t="s">
        <v>129</v>
      </c>
      <c r="T4" s="22" t="s">
        <v>118</v>
      </c>
      <c r="U4" s="22" t="s">
        <v>7</v>
      </c>
      <c r="V4" s="22" t="s">
        <v>233</v>
      </c>
      <c r="W4" s="448"/>
      <c r="X4" s="449"/>
    </row>
    <row r="5" spans="1:23" ht="12.7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6</v>
      </c>
      <c r="H5" s="158">
        <v>7</v>
      </c>
      <c r="I5" s="158">
        <v>8</v>
      </c>
      <c r="J5" s="158">
        <v>9</v>
      </c>
      <c r="K5" s="158">
        <v>10</v>
      </c>
      <c r="L5" s="158">
        <v>11</v>
      </c>
      <c r="M5" s="158">
        <v>12</v>
      </c>
      <c r="N5" s="158">
        <v>13</v>
      </c>
      <c r="O5" s="158">
        <v>14</v>
      </c>
      <c r="P5" s="158">
        <v>15</v>
      </c>
      <c r="Q5" s="158">
        <v>16</v>
      </c>
      <c r="R5" s="158">
        <v>17</v>
      </c>
      <c r="S5" s="158">
        <v>18</v>
      </c>
      <c r="T5" s="158">
        <v>19</v>
      </c>
      <c r="U5" s="158">
        <v>20</v>
      </c>
      <c r="V5" s="158">
        <v>21</v>
      </c>
      <c r="W5" s="11"/>
    </row>
    <row r="6" spans="1:24" ht="13.5">
      <c r="A6" s="257"/>
      <c r="B6" s="257" t="s">
        <v>135</v>
      </c>
      <c r="C6" s="258">
        <f aca="true" t="shared" si="0" ref="C6:R6">SUM(C7:C56)</f>
        <v>0</v>
      </c>
      <c r="D6" s="258">
        <f t="shared" si="0"/>
        <v>1</v>
      </c>
      <c r="E6" s="258">
        <f t="shared" si="0"/>
        <v>0</v>
      </c>
      <c r="F6" s="258">
        <f t="shared" si="0"/>
        <v>1</v>
      </c>
      <c r="G6" s="258">
        <f t="shared" si="0"/>
        <v>0</v>
      </c>
      <c r="H6" s="258">
        <f t="shared" si="0"/>
        <v>0</v>
      </c>
      <c r="I6" s="258">
        <f t="shared" si="0"/>
        <v>0</v>
      </c>
      <c r="J6" s="258">
        <f t="shared" si="0"/>
        <v>0</v>
      </c>
      <c r="K6" s="258">
        <f t="shared" si="0"/>
        <v>1</v>
      </c>
      <c r="L6" s="258">
        <f t="shared" si="0"/>
        <v>0</v>
      </c>
      <c r="M6" s="258">
        <f t="shared" si="0"/>
        <v>0</v>
      </c>
      <c r="N6" s="258">
        <f t="shared" si="0"/>
        <v>0</v>
      </c>
      <c r="O6" s="258">
        <f t="shared" si="0"/>
        <v>0</v>
      </c>
      <c r="P6" s="258">
        <f t="shared" si="0"/>
        <v>0</v>
      </c>
      <c r="Q6" s="258">
        <f t="shared" si="0"/>
        <v>0</v>
      </c>
      <c r="R6" s="258">
        <f t="shared" si="0"/>
        <v>0</v>
      </c>
      <c r="S6" s="259">
        <f aca="true" t="shared" si="1" ref="S6:S37">SUM(G6,K6,O6)</f>
        <v>1</v>
      </c>
      <c r="T6" s="259">
        <f aca="true" t="shared" si="2" ref="T6:T37">SUM(H6,L6,P6)</f>
        <v>0</v>
      </c>
      <c r="U6" s="259">
        <f aca="true" t="shared" si="3" ref="U6:U37">SUM(I6,M6,Q6)</f>
        <v>0</v>
      </c>
      <c r="V6" s="259">
        <f aca="true" t="shared" si="4" ref="V6:V37">SUM(J6,N6,R6)</f>
        <v>0</v>
      </c>
      <c r="W6" s="188"/>
      <c r="X6" s="5"/>
    </row>
    <row r="7" spans="1:24" ht="12.75">
      <c r="A7" s="147">
        <v>1</v>
      </c>
      <c r="B7" s="76" t="s">
        <v>418</v>
      </c>
      <c r="C7" s="244">
        <f aca="true" t="shared" si="5" ref="C7:C38">SUM(G7:J7)</f>
        <v>0</v>
      </c>
      <c r="D7" s="244">
        <f aca="true" t="shared" si="6" ref="D7:D38">SUM(K7:N7)</f>
        <v>1</v>
      </c>
      <c r="E7" s="244">
        <f aca="true" t="shared" si="7" ref="E7:E38">SUM(O7:R7)</f>
        <v>0</v>
      </c>
      <c r="F7" s="246">
        <f aca="true" t="shared" si="8" ref="F7:F38">SUM(S7:V7)</f>
        <v>1</v>
      </c>
      <c r="G7" s="260"/>
      <c r="H7" s="260"/>
      <c r="I7" s="260"/>
      <c r="J7" s="260"/>
      <c r="K7" s="260">
        <v>1</v>
      </c>
      <c r="L7" s="260"/>
      <c r="M7" s="260"/>
      <c r="N7" s="260"/>
      <c r="O7" s="260"/>
      <c r="P7" s="260"/>
      <c r="Q7" s="260"/>
      <c r="R7" s="260"/>
      <c r="S7" s="248">
        <f t="shared" si="1"/>
        <v>1</v>
      </c>
      <c r="T7" s="248">
        <f t="shared" si="2"/>
        <v>0</v>
      </c>
      <c r="U7" s="248">
        <f t="shared" si="3"/>
        <v>0</v>
      </c>
      <c r="V7" s="248">
        <f t="shared" si="4"/>
        <v>0</v>
      </c>
      <c r="W7" s="447"/>
      <c r="X7" s="447"/>
    </row>
    <row r="8" spans="1:24" ht="12.75">
      <c r="A8" s="147">
        <v>2</v>
      </c>
      <c r="B8" s="76">
        <f>T(4м!B8)</f>
      </c>
      <c r="C8" s="244">
        <f t="shared" si="5"/>
        <v>0</v>
      </c>
      <c r="D8" s="244">
        <f t="shared" si="6"/>
        <v>0</v>
      </c>
      <c r="E8" s="244">
        <f t="shared" si="7"/>
        <v>0</v>
      </c>
      <c r="F8" s="246">
        <f t="shared" si="8"/>
        <v>0</v>
      </c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48">
        <f t="shared" si="1"/>
        <v>0</v>
      </c>
      <c r="T8" s="248">
        <f t="shared" si="2"/>
        <v>0</v>
      </c>
      <c r="U8" s="248">
        <f t="shared" si="3"/>
        <v>0</v>
      </c>
      <c r="V8" s="248">
        <f t="shared" si="4"/>
        <v>0</v>
      </c>
      <c r="W8" s="447"/>
      <c r="X8" s="447"/>
    </row>
    <row r="9" spans="1:24" ht="12.75">
      <c r="A9" s="147">
        <v>3</v>
      </c>
      <c r="B9" s="76">
        <f>T(4м!B9)</f>
      </c>
      <c r="C9" s="244">
        <f t="shared" si="5"/>
        <v>0</v>
      </c>
      <c r="D9" s="244">
        <f t="shared" si="6"/>
        <v>0</v>
      </c>
      <c r="E9" s="244">
        <f t="shared" si="7"/>
        <v>0</v>
      </c>
      <c r="F9" s="246">
        <f t="shared" si="8"/>
        <v>0</v>
      </c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48">
        <f t="shared" si="1"/>
        <v>0</v>
      </c>
      <c r="T9" s="248">
        <f t="shared" si="2"/>
        <v>0</v>
      </c>
      <c r="U9" s="248">
        <f t="shared" si="3"/>
        <v>0</v>
      </c>
      <c r="V9" s="248">
        <f t="shared" si="4"/>
        <v>0</v>
      </c>
      <c r="W9" s="447"/>
      <c r="X9" s="447"/>
    </row>
    <row r="10" spans="1:24" ht="12.75">
      <c r="A10" s="147">
        <v>4</v>
      </c>
      <c r="B10" s="76">
        <f>T(4м!B10)</f>
      </c>
      <c r="C10" s="244">
        <f t="shared" si="5"/>
        <v>0</v>
      </c>
      <c r="D10" s="244">
        <f t="shared" si="6"/>
        <v>0</v>
      </c>
      <c r="E10" s="244">
        <f t="shared" si="7"/>
        <v>0</v>
      </c>
      <c r="F10" s="246">
        <f t="shared" si="8"/>
        <v>0</v>
      </c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48">
        <f t="shared" si="1"/>
        <v>0</v>
      </c>
      <c r="T10" s="248">
        <f t="shared" si="2"/>
        <v>0</v>
      </c>
      <c r="U10" s="248">
        <f t="shared" si="3"/>
        <v>0</v>
      </c>
      <c r="V10" s="248">
        <f t="shared" si="4"/>
        <v>0</v>
      </c>
      <c r="W10" s="447"/>
      <c r="X10" s="447"/>
    </row>
    <row r="11" spans="1:24" ht="12.75">
      <c r="A11" s="147">
        <v>5</v>
      </c>
      <c r="B11" s="76">
        <f>T(4м!B11)</f>
      </c>
      <c r="C11" s="244">
        <f t="shared" si="5"/>
        <v>0</v>
      </c>
      <c r="D11" s="244">
        <f t="shared" si="6"/>
        <v>0</v>
      </c>
      <c r="E11" s="244">
        <f t="shared" si="7"/>
        <v>0</v>
      </c>
      <c r="F11" s="246">
        <f t="shared" si="8"/>
        <v>0</v>
      </c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48">
        <f t="shared" si="1"/>
        <v>0</v>
      </c>
      <c r="T11" s="248">
        <f t="shared" si="2"/>
        <v>0</v>
      </c>
      <c r="U11" s="248">
        <f t="shared" si="3"/>
        <v>0</v>
      </c>
      <c r="V11" s="248">
        <f t="shared" si="4"/>
        <v>0</v>
      </c>
      <c r="W11" s="447"/>
      <c r="X11" s="447"/>
    </row>
    <row r="12" spans="1:24" ht="12.75">
      <c r="A12" s="147">
        <v>6</v>
      </c>
      <c r="B12" s="76">
        <f>T(4м!B12)</f>
      </c>
      <c r="C12" s="244">
        <f t="shared" si="5"/>
        <v>0</v>
      </c>
      <c r="D12" s="244">
        <f t="shared" si="6"/>
        <v>0</v>
      </c>
      <c r="E12" s="244">
        <f t="shared" si="7"/>
        <v>0</v>
      </c>
      <c r="F12" s="246">
        <f t="shared" si="8"/>
        <v>0</v>
      </c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48">
        <f t="shared" si="1"/>
        <v>0</v>
      </c>
      <c r="T12" s="248">
        <f t="shared" si="2"/>
        <v>0</v>
      </c>
      <c r="U12" s="248">
        <f t="shared" si="3"/>
        <v>0</v>
      </c>
      <c r="V12" s="248">
        <f t="shared" si="4"/>
        <v>0</v>
      </c>
      <c r="W12" s="447"/>
      <c r="X12" s="447"/>
    </row>
    <row r="13" spans="1:24" ht="12.75">
      <c r="A13" s="147">
        <v>7</v>
      </c>
      <c r="B13" s="76">
        <f>T(4м!B13)</f>
      </c>
      <c r="C13" s="244">
        <f t="shared" si="5"/>
        <v>0</v>
      </c>
      <c r="D13" s="244">
        <f t="shared" si="6"/>
        <v>0</v>
      </c>
      <c r="E13" s="244">
        <f t="shared" si="7"/>
        <v>0</v>
      </c>
      <c r="F13" s="246">
        <f t="shared" si="8"/>
        <v>0</v>
      </c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48">
        <f t="shared" si="1"/>
        <v>0</v>
      </c>
      <c r="T13" s="248">
        <f t="shared" si="2"/>
        <v>0</v>
      </c>
      <c r="U13" s="248">
        <f t="shared" si="3"/>
        <v>0</v>
      </c>
      <c r="V13" s="248">
        <f t="shared" si="4"/>
        <v>0</v>
      </c>
      <c r="W13" s="447"/>
      <c r="X13" s="447"/>
    </row>
    <row r="14" spans="1:24" ht="12.75">
      <c r="A14" s="147">
        <v>8</v>
      </c>
      <c r="B14" s="76">
        <f>T(4м!B14)</f>
      </c>
      <c r="C14" s="244">
        <f t="shared" si="5"/>
        <v>0</v>
      </c>
      <c r="D14" s="244">
        <f t="shared" si="6"/>
        <v>0</v>
      </c>
      <c r="E14" s="244">
        <f t="shared" si="7"/>
        <v>0</v>
      </c>
      <c r="F14" s="246">
        <f t="shared" si="8"/>
        <v>0</v>
      </c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48">
        <f t="shared" si="1"/>
        <v>0</v>
      </c>
      <c r="T14" s="248">
        <f t="shared" si="2"/>
        <v>0</v>
      </c>
      <c r="U14" s="248">
        <f t="shared" si="3"/>
        <v>0</v>
      </c>
      <c r="V14" s="248">
        <f t="shared" si="4"/>
        <v>0</v>
      </c>
      <c r="W14" s="447"/>
      <c r="X14" s="447"/>
    </row>
    <row r="15" spans="1:24" ht="12.75">
      <c r="A15" s="147">
        <v>9</v>
      </c>
      <c r="B15" s="76">
        <f>T(4м!B15)</f>
      </c>
      <c r="C15" s="244">
        <f t="shared" si="5"/>
        <v>0</v>
      </c>
      <c r="D15" s="244">
        <f t="shared" si="6"/>
        <v>0</v>
      </c>
      <c r="E15" s="244">
        <f t="shared" si="7"/>
        <v>0</v>
      </c>
      <c r="F15" s="246">
        <f t="shared" si="8"/>
        <v>0</v>
      </c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48">
        <f t="shared" si="1"/>
        <v>0</v>
      </c>
      <c r="T15" s="248">
        <f t="shared" si="2"/>
        <v>0</v>
      </c>
      <c r="U15" s="248">
        <f t="shared" si="3"/>
        <v>0</v>
      </c>
      <c r="V15" s="248">
        <f t="shared" si="4"/>
        <v>0</v>
      </c>
      <c r="W15" s="447"/>
      <c r="X15" s="447"/>
    </row>
    <row r="16" spans="1:24" ht="12.75">
      <c r="A16" s="147">
        <v>10</v>
      </c>
      <c r="B16" s="76">
        <f>T(4м!B16)</f>
      </c>
      <c r="C16" s="244">
        <f t="shared" si="5"/>
        <v>0</v>
      </c>
      <c r="D16" s="244">
        <f t="shared" si="6"/>
        <v>0</v>
      </c>
      <c r="E16" s="244">
        <f t="shared" si="7"/>
        <v>0</v>
      </c>
      <c r="F16" s="246">
        <f t="shared" si="8"/>
        <v>0</v>
      </c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48">
        <f t="shared" si="1"/>
        <v>0</v>
      </c>
      <c r="T16" s="248">
        <f t="shared" si="2"/>
        <v>0</v>
      </c>
      <c r="U16" s="248">
        <f t="shared" si="3"/>
        <v>0</v>
      </c>
      <c r="V16" s="248">
        <f t="shared" si="4"/>
        <v>0</v>
      </c>
      <c r="W16" s="447"/>
      <c r="X16" s="447"/>
    </row>
    <row r="17" spans="1:24" ht="12.75">
      <c r="A17" s="147">
        <v>11</v>
      </c>
      <c r="B17" s="76">
        <f>T(4м!B17)</f>
      </c>
      <c r="C17" s="244">
        <f t="shared" si="5"/>
        <v>0</v>
      </c>
      <c r="D17" s="244">
        <f t="shared" si="6"/>
        <v>0</v>
      </c>
      <c r="E17" s="244">
        <f t="shared" si="7"/>
        <v>0</v>
      </c>
      <c r="F17" s="246">
        <f t="shared" si="8"/>
        <v>0</v>
      </c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48">
        <f t="shared" si="1"/>
        <v>0</v>
      </c>
      <c r="T17" s="248">
        <f t="shared" si="2"/>
        <v>0</v>
      </c>
      <c r="U17" s="248">
        <f t="shared" si="3"/>
        <v>0</v>
      </c>
      <c r="V17" s="248">
        <f t="shared" si="4"/>
        <v>0</v>
      </c>
      <c r="W17" s="447"/>
      <c r="X17" s="447"/>
    </row>
    <row r="18" spans="1:24" ht="12.75">
      <c r="A18" s="147">
        <v>12</v>
      </c>
      <c r="B18" s="76">
        <f>T(4м!B18)</f>
      </c>
      <c r="C18" s="244">
        <f t="shared" si="5"/>
        <v>0</v>
      </c>
      <c r="D18" s="244">
        <f t="shared" si="6"/>
        <v>0</v>
      </c>
      <c r="E18" s="244">
        <f t="shared" si="7"/>
        <v>0</v>
      </c>
      <c r="F18" s="246">
        <f t="shared" si="8"/>
        <v>0</v>
      </c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48">
        <f t="shared" si="1"/>
        <v>0</v>
      </c>
      <c r="T18" s="248">
        <f t="shared" si="2"/>
        <v>0</v>
      </c>
      <c r="U18" s="248">
        <f t="shared" si="3"/>
        <v>0</v>
      </c>
      <c r="V18" s="248">
        <f t="shared" si="4"/>
        <v>0</v>
      </c>
      <c r="W18" s="447"/>
      <c r="X18" s="447"/>
    </row>
    <row r="19" spans="1:24" ht="12.75">
      <c r="A19" s="147">
        <v>13</v>
      </c>
      <c r="B19" s="76">
        <f>T(4м!B19)</f>
      </c>
      <c r="C19" s="244">
        <f t="shared" si="5"/>
        <v>0</v>
      </c>
      <c r="D19" s="244">
        <f t="shared" si="6"/>
        <v>0</v>
      </c>
      <c r="E19" s="244">
        <f t="shared" si="7"/>
        <v>0</v>
      </c>
      <c r="F19" s="246">
        <f t="shared" si="8"/>
        <v>0</v>
      </c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48">
        <f t="shared" si="1"/>
        <v>0</v>
      </c>
      <c r="T19" s="248">
        <f t="shared" si="2"/>
        <v>0</v>
      </c>
      <c r="U19" s="248">
        <f t="shared" si="3"/>
        <v>0</v>
      </c>
      <c r="V19" s="248">
        <f t="shared" si="4"/>
        <v>0</v>
      </c>
      <c r="W19" s="447"/>
      <c r="X19" s="447"/>
    </row>
    <row r="20" spans="1:24" ht="12.75">
      <c r="A20" s="147">
        <v>14</v>
      </c>
      <c r="B20" s="76">
        <f>T(4м!B20)</f>
      </c>
      <c r="C20" s="244">
        <f t="shared" si="5"/>
        <v>0</v>
      </c>
      <c r="D20" s="244">
        <f t="shared" si="6"/>
        <v>0</v>
      </c>
      <c r="E20" s="244">
        <f t="shared" si="7"/>
        <v>0</v>
      </c>
      <c r="F20" s="246">
        <f t="shared" si="8"/>
        <v>0</v>
      </c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48">
        <f t="shared" si="1"/>
        <v>0</v>
      </c>
      <c r="T20" s="248">
        <f t="shared" si="2"/>
        <v>0</v>
      </c>
      <c r="U20" s="248">
        <f t="shared" si="3"/>
        <v>0</v>
      </c>
      <c r="V20" s="248">
        <f t="shared" si="4"/>
        <v>0</v>
      </c>
      <c r="W20" s="447"/>
      <c r="X20" s="447"/>
    </row>
    <row r="21" spans="1:24" ht="12.75">
      <c r="A21" s="147">
        <v>15</v>
      </c>
      <c r="B21" s="76">
        <f>T(4м!B21)</f>
      </c>
      <c r="C21" s="244">
        <f t="shared" si="5"/>
        <v>0</v>
      </c>
      <c r="D21" s="244">
        <f t="shared" si="6"/>
        <v>0</v>
      </c>
      <c r="E21" s="244">
        <f t="shared" si="7"/>
        <v>0</v>
      </c>
      <c r="F21" s="246">
        <f t="shared" si="8"/>
        <v>0</v>
      </c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48">
        <f t="shared" si="1"/>
        <v>0</v>
      </c>
      <c r="T21" s="248">
        <f t="shared" si="2"/>
        <v>0</v>
      </c>
      <c r="U21" s="248">
        <f t="shared" si="3"/>
        <v>0</v>
      </c>
      <c r="V21" s="248">
        <f t="shared" si="4"/>
        <v>0</v>
      </c>
      <c r="W21" s="447"/>
      <c r="X21" s="447"/>
    </row>
    <row r="22" spans="1:24" ht="12.75">
      <c r="A22" s="147">
        <v>16</v>
      </c>
      <c r="B22" s="76">
        <f>T(4м!B22)</f>
      </c>
      <c r="C22" s="244">
        <f t="shared" si="5"/>
        <v>0</v>
      </c>
      <c r="D22" s="244">
        <f t="shared" si="6"/>
        <v>0</v>
      </c>
      <c r="E22" s="244">
        <f t="shared" si="7"/>
        <v>0</v>
      </c>
      <c r="F22" s="246">
        <f t="shared" si="8"/>
        <v>0</v>
      </c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48">
        <f t="shared" si="1"/>
        <v>0</v>
      </c>
      <c r="T22" s="248">
        <f t="shared" si="2"/>
        <v>0</v>
      </c>
      <c r="U22" s="248">
        <f t="shared" si="3"/>
        <v>0</v>
      </c>
      <c r="V22" s="248">
        <f t="shared" si="4"/>
        <v>0</v>
      </c>
      <c r="W22" s="447"/>
      <c r="X22" s="447"/>
    </row>
    <row r="23" spans="1:24" ht="12.75">
      <c r="A23" s="147">
        <v>17</v>
      </c>
      <c r="B23" s="76">
        <f>T(4м!B23)</f>
      </c>
      <c r="C23" s="244">
        <f t="shared" si="5"/>
        <v>0</v>
      </c>
      <c r="D23" s="244">
        <f t="shared" si="6"/>
        <v>0</v>
      </c>
      <c r="E23" s="244">
        <f t="shared" si="7"/>
        <v>0</v>
      </c>
      <c r="F23" s="246">
        <f t="shared" si="8"/>
        <v>0</v>
      </c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48">
        <f t="shared" si="1"/>
        <v>0</v>
      </c>
      <c r="T23" s="248">
        <f t="shared" si="2"/>
        <v>0</v>
      </c>
      <c r="U23" s="248">
        <f t="shared" si="3"/>
        <v>0</v>
      </c>
      <c r="V23" s="248">
        <f t="shared" si="4"/>
        <v>0</v>
      </c>
      <c r="W23" s="447"/>
      <c r="X23" s="447"/>
    </row>
    <row r="24" spans="1:24" ht="12.75">
      <c r="A24" s="147">
        <v>18</v>
      </c>
      <c r="B24" s="76">
        <f>T(4м!B24)</f>
      </c>
      <c r="C24" s="244">
        <f t="shared" si="5"/>
        <v>0</v>
      </c>
      <c r="D24" s="244">
        <f t="shared" si="6"/>
        <v>0</v>
      </c>
      <c r="E24" s="244">
        <f t="shared" si="7"/>
        <v>0</v>
      </c>
      <c r="F24" s="246">
        <f t="shared" si="8"/>
        <v>0</v>
      </c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48">
        <f t="shared" si="1"/>
        <v>0</v>
      </c>
      <c r="T24" s="248">
        <f t="shared" si="2"/>
        <v>0</v>
      </c>
      <c r="U24" s="248">
        <f t="shared" si="3"/>
        <v>0</v>
      </c>
      <c r="V24" s="248">
        <f t="shared" si="4"/>
        <v>0</v>
      </c>
      <c r="W24" s="447"/>
      <c r="X24" s="447"/>
    </row>
    <row r="25" spans="1:24" ht="12.75">
      <c r="A25" s="147">
        <v>19</v>
      </c>
      <c r="B25" s="76">
        <f>T(4м!B25)</f>
      </c>
      <c r="C25" s="244">
        <f t="shared" si="5"/>
        <v>0</v>
      </c>
      <c r="D25" s="244">
        <f t="shared" si="6"/>
        <v>0</v>
      </c>
      <c r="E25" s="244">
        <f t="shared" si="7"/>
        <v>0</v>
      </c>
      <c r="F25" s="246">
        <f t="shared" si="8"/>
        <v>0</v>
      </c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48">
        <f t="shared" si="1"/>
        <v>0</v>
      </c>
      <c r="T25" s="248">
        <f t="shared" si="2"/>
        <v>0</v>
      </c>
      <c r="U25" s="248">
        <f t="shared" si="3"/>
        <v>0</v>
      </c>
      <c r="V25" s="248">
        <f t="shared" si="4"/>
        <v>0</v>
      </c>
      <c r="W25" s="447"/>
      <c r="X25" s="447"/>
    </row>
    <row r="26" spans="1:24" ht="12.75">
      <c r="A26" s="147">
        <v>20</v>
      </c>
      <c r="B26" s="76">
        <f>T(4м!B26)</f>
      </c>
      <c r="C26" s="244">
        <f t="shared" si="5"/>
        <v>0</v>
      </c>
      <c r="D26" s="244">
        <f t="shared" si="6"/>
        <v>0</v>
      </c>
      <c r="E26" s="244">
        <f t="shared" si="7"/>
        <v>0</v>
      </c>
      <c r="F26" s="246">
        <f t="shared" si="8"/>
        <v>0</v>
      </c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48">
        <f t="shared" si="1"/>
        <v>0</v>
      </c>
      <c r="T26" s="248">
        <f t="shared" si="2"/>
        <v>0</v>
      </c>
      <c r="U26" s="248">
        <f t="shared" si="3"/>
        <v>0</v>
      </c>
      <c r="V26" s="248">
        <f t="shared" si="4"/>
        <v>0</v>
      </c>
      <c r="W26" s="447"/>
      <c r="X26" s="447"/>
    </row>
    <row r="27" spans="1:24" ht="12.75">
      <c r="A27" s="147">
        <v>21</v>
      </c>
      <c r="B27" s="76">
        <f>T(4м!B27)</f>
      </c>
      <c r="C27" s="244">
        <f t="shared" si="5"/>
        <v>0</v>
      </c>
      <c r="D27" s="244">
        <f t="shared" si="6"/>
        <v>0</v>
      </c>
      <c r="E27" s="244">
        <f t="shared" si="7"/>
        <v>0</v>
      </c>
      <c r="F27" s="246">
        <f t="shared" si="8"/>
        <v>0</v>
      </c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48">
        <f t="shared" si="1"/>
        <v>0</v>
      </c>
      <c r="T27" s="248">
        <f t="shared" si="2"/>
        <v>0</v>
      </c>
      <c r="U27" s="248">
        <f t="shared" si="3"/>
        <v>0</v>
      </c>
      <c r="V27" s="248">
        <f t="shared" si="4"/>
        <v>0</v>
      </c>
      <c r="W27" s="447"/>
      <c r="X27" s="447"/>
    </row>
    <row r="28" spans="1:24" ht="12.75">
      <c r="A28" s="147">
        <v>22</v>
      </c>
      <c r="B28" s="76">
        <f>T(4м!B28)</f>
      </c>
      <c r="C28" s="244">
        <f t="shared" si="5"/>
        <v>0</v>
      </c>
      <c r="D28" s="244">
        <f t="shared" si="6"/>
        <v>0</v>
      </c>
      <c r="E28" s="244">
        <f t="shared" si="7"/>
        <v>0</v>
      </c>
      <c r="F28" s="246">
        <f t="shared" si="8"/>
        <v>0</v>
      </c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48">
        <f t="shared" si="1"/>
        <v>0</v>
      </c>
      <c r="T28" s="248">
        <f t="shared" si="2"/>
        <v>0</v>
      </c>
      <c r="U28" s="248">
        <f t="shared" si="3"/>
        <v>0</v>
      </c>
      <c r="V28" s="248">
        <f t="shared" si="4"/>
        <v>0</v>
      </c>
      <c r="W28" s="447"/>
      <c r="X28" s="447"/>
    </row>
    <row r="29" spans="1:24" ht="12.75">
      <c r="A29" s="147">
        <v>23</v>
      </c>
      <c r="B29" s="76">
        <f>T(4м!B29)</f>
      </c>
      <c r="C29" s="244">
        <f t="shared" si="5"/>
        <v>0</v>
      </c>
      <c r="D29" s="244">
        <f t="shared" si="6"/>
        <v>0</v>
      </c>
      <c r="E29" s="244">
        <f t="shared" si="7"/>
        <v>0</v>
      </c>
      <c r="F29" s="246">
        <f t="shared" si="8"/>
        <v>0</v>
      </c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48">
        <f t="shared" si="1"/>
        <v>0</v>
      </c>
      <c r="T29" s="248">
        <f t="shared" si="2"/>
        <v>0</v>
      </c>
      <c r="U29" s="248">
        <f t="shared" si="3"/>
        <v>0</v>
      </c>
      <c r="V29" s="248">
        <f t="shared" si="4"/>
        <v>0</v>
      </c>
      <c r="W29" s="447"/>
      <c r="X29" s="447"/>
    </row>
    <row r="30" spans="1:24" ht="12.75">
      <c r="A30" s="147">
        <v>24</v>
      </c>
      <c r="B30" s="76">
        <f>T(4м!B30)</f>
      </c>
      <c r="C30" s="244">
        <f t="shared" si="5"/>
        <v>0</v>
      </c>
      <c r="D30" s="244">
        <f t="shared" si="6"/>
        <v>0</v>
      </c>
      <c r="E30" s="244">
        <f t="shared" si="7"/>
        <v>0</v>
      </c>
      <c r="F30" s="246">
        <f t="shared" si="8"/>
        <v>0</v>
      </c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48">
        <f t="shared" si="1"/>
        <v>0</v>
      </c>
      <c r="T30" s="248">
        <f t="shared" si="2"/>
        <v>0</v>
      </c>
      <c r="U30" s="248">
        <f t="shared" si="3"/>
        <v>0</v>
      </c>
      <c r="V30" s="248">
        <f t="shared" si="4"/>
        <v>0</v>
      </c>
      <c r="W30" s="447"/>
      <c r="X30" s="447"/>
    </row>
    <row r="31" spans="1:24" ht="12.75">
      <c r="A31" s="147">
        <v>25</v>
      </c>
      <c r="B31" s="76">
        <f>T(4м!B31)</f>
      </c>
      <c r="C31" s="244">
        <f t="shared" si="5"/>
        <v>0</v>
      </c>
      <c r="D31" s="244">
        <f t="shared" si="6"/>
        <v>0</v>
      </c>
      <c r="E31" s="244">
        <f t="shared" si="7"/>
        <v>0</v>
      </c>
      <c r="F31" s="246">
        <f t="shared" si="8"/>
        <v>0</v>
      </c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48">
        <f t="shared" si="1"/>
        <v>0</v>
      </c>
      <c r="T31" s="248">
        <f t="shared" si="2"/>
        <v>0</v>
      </c>
      <c r="U31" s="248">
        <f t="shared" si="3"/>
        <v>0</v>
      </c>
      <c r="V31" s="248">
        <f t="shared" si="4"/>
        <v>0</v>
      </c>
      <c r="W31" s="447"/>
      <c r="X31" s="447"/>
    </row>
    <row r="32" spans="1:24" ht="12.75">
      <c r="A32" s="147">
        <v>26</v>
      </c>
      <c r="B32" s="76">
        <f>T(4м!B32)</f>
      </c>
      <c r="C32" s="244">
        <f t="shared" si="5"/>
        <v>0</v>
      </c>
      <c r="D32" s="244">
        <f t="shared" si="6"/>
        <v>0</v>
      </c>
      <c r="E32" s="244">
        <f t="shared" si="7"/>
        <v>0</v>
      </c>
      <c r="F32" s="246">
        <f t="shared" si="8"/>
        <v>0</v>
      </c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48">
        <f t="shared" si="1"/>
        <v>0</v>
      </c>
      <c r="T32" s="248">
        <f t="shared" si="2"/>
        <v>0</v>
      </c>
      <c r="U32" s="248">
        <f t="shared" si="3"/>
        <v>0</v>
      </c>
      <c r="V32" s="248">
        <f t="shared" si="4"/>
        <v>0</v>
      </c>
      <c r="W32" s="447"/>
      <c r="X32" s="447"/>
    </row>
    <row r="33" spans="1:24" ht="12.75">
      <c r="A33" s="147">
        <v>27</v>
      </c>
      <c r="B33" s="76">
        <f>T(4м!B33)</f>
      </c>
      <c r="C33" s="244">
        <f t="shared" si="5"/>
        <v>0</v>
      </c>
      <c r="D33" s="244">
        <f t="shared" si="6"/>
        <v>0</v>
      </c>
      <c r="E33" s="244">
        <f t="shared" si="7"/>
        <v>0</v>
      </c>
      <c r="F33" s="246">
        <f t="shared" si="8"/>
        <v>0</v>
      </c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48">
        <f t="shared" si="1"/>
        <v>0</v>
      </c>
      <c r="T33" s="248">
        <f t="shared" si="2"/>
        <v>0</v>
      </c>
      <c r="U33" s="248">
        <f t="shared" si="3"/>
        <v>0</v>
      </c>
      <c r="V33" s="248">
        <f t="shared" si="4"/>
        <v>0</v>
      </c>
      <c r="W33" s="447"/>
      <c r="X33" s="447"/>
    </row>
    <row r="34" spans="1:24" ht="12.75">
      <c r="A34" s="147">
        <v>28</v>
      </c>
      <c r="B34" s="76">
        <f>T(4м!B34)</f>
      </c>
      <c r="C34" s="244">
        <f t="shared" si="5"/>
        <v>0</v>
      </c>
      <c r="D34" s="244">
        <f t="shared" si="6"/>
        <v>0</v>
      </c>
      <c r="E34" s="244">
        <f t="shared" si="7"/>
        <v>0</v>
      </c>
      <c r="F34" s="246">
        <f t="shared" si="8"/>
        <v>0</v>
      </c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48">
        <f t="shared" si="1"/>
        <v>0</v>
      </c>
      <c r="T34" s="248">
        <f t="shared" si="2"/>
        <v>0</v>
      </c>
      <c r="U34" s="248">
        <f t="shared" si="3"/>
        <v>0</v>
      </c>
      <c r="V34" s="248">
        <f t="shared" si="4"/>
        <v>0</v>
      </c>
      <c r="W34" s="447"/>
      <c r="X34" s="447"/>
    </row>
    <row r="35" spans="1:24" ht="12.75">
      <c r="A35" s="147">
        <v>29</v>
      </c>
      <c r="B35" s="76">
        <f>T(4м!B35)</f>
      </c>
      <c r="C35" s="244">
        <f t="shared" si="5"/>
        <v>0</v>
      </c>
      <c r="D35" s="244">
        <f t="shared" si="6"/>
        <v>0</v>
      </c>
      <c r="E35" s="244">
        <f t="shared" si="7"/>
        <v>0</v>
      </c>
      <c r="F35" s="246">
        <f t="shared" si="8"/>
        <v>0</v>
      </c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48">
        <f t="shared" si="1"/>
        <v>0</v>
      </c>
      <c r="T35" s="248">
        <f t="shared" si="2"/>
        <v>0</v>
      </c>
      <c r="U35" s="248">
        <f t="shared" si="3"/>
        <v>0</v>
      </c>
      <c r="V35" s="248">
        <f t="shared" si="4"/>
        <v>0</v>
      </c>
      <c r="W35" s="447"/>
      <c r="X35" s="447"/>
    </row>
    <row r="36" spans="1:24" ht="12.75">
      <c r="A36" s="147">
        <v>30</v>
      </c>
      <c r="B36" s="76">
        <f>T(4м!B36)</f>
      </c>
      <c r="C36" s="244">
        <f t="shared" si="5"/>
        <v>0</v>
      </c>
      <c r="D36" s="244">
        <f t="shared" si="6"/>
        <v>0</v>
      </c>
      <c r="E36" s="244">
        <f t="shared" si="7"/>
        <v>0</v>
      </c>
      <c r="F36" s="246">
        <f t="shared" si="8"/>
        <v>0</v>
      </c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48">
        <f t="shared" si="1"/>
        <v>0</v>
      </c>
      <c r="T36" s="248">
        <f t="shared" si="2"/>
        <v>0</v>
      </c>
      <c r="U36" s="248">
        <f t="shared" si="3"/>
        <v>0</v>
      </c>
      <c r="V36" s="248">
        <f t="shared" si="4"/>
        <v>0</v>
      </c>
      <c r="W36" s="447"/>
      <c r="X36" s="447"/>
    </row>
    <row r="37" spans="1:24" ht="12.75">
      <c r="A37" s="147">
        <v>31</v>
      </c>
      <c r="B37" s="76">
        <f>T(4м!B37)</f>
      </c>
      <c r="C37" s="244">
        <f t="shared" si="5"/>
        <v>0</v>
      </c>
      <c r="D37" s="244">
        <f t="shared" si="6"/>
        <v>0</v>
      </c>
      <c r="E37" s="244">
        <f t="shared" si="7"/>
        <v>0</v>
      </c>
      <c r="F37" s="246">
        <f t="shared" si="8"/>
        <v>0</v>
      </c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48">
        <f t="shared" si="1"/>
        <v>0</v>
      </c>
      <c r="T37" s="248">
        <f t="shared" si="2"/>
        <v>0</v>
      </c>
      <c r="U37" s="248">
        <f t="shared" si="3"/>
        <v>0</v>
      </c>
      <c r="V37" s="248">
        <f t="shared" si="4"/>
        <v>0</v>
      </c>
      <c r="W37" s="447"/>
      <c r="X37" s="447"/>
    </row>
    <row r="38" spans="1:24" ht="12.75">
      <c r="A38" s="147">
        <v>32</v>
      </c>
      <c r="B38" s="76">
        <f>T(4м!B38)</f>
      </c>
      <c r="C38" s="244">
        <f t="shared" si="5"/>
        <v>0</v>
      </c>
      <c r="D38" s="244">
        <f t="shared" si="6"/>
        <v>0</v>
      </c>
      <c r="E38" s="244">
        <f t="shared" si="7"/>
        <v>0</v>
      </c>
      <c r="F38" s="246">
        <f t="shared" si="8"/>
        <v>0</v>
      </c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48">
        <f aca="true" t="shared" si="9" ref="S38:S56">SUM(G38,K38,O38)</f>
        <v>0</v>
      </c>
      <c r="T38" s="248">
        <f aca="true" t="shared" si="10" ref="T38:T56">SUM(H38,L38,P38)</f>
        <v>0</v>
      </c>
      <c r="U38" s="248">
        <f aca="true" t="shared" si="11" ref="U38:U56">SUM(I38,M38,Q38)</f>
        <v>0</v>
      </c>
      <c r="V38" s="248">
        <f aca="true" t="shared" si="12" ref="V38:V56">SUM(J38,N38,R38)</f>
        <v>0</v>
      </c>
      <c r="W38" s="447"/>
      <c r="X38" s="447"/>
    </row>
    <row r="39" spans="1:24" ht="12.75">
      <c r="A39" s="147">
        <v>33</v>
      </c>
      <c r="B39" s="76">
        <f>T(4м!B39)</f>
      </c>
      <c r="C39" s="244">
        <f aca="true" t="shared" si="13" ref="C39:C56">SUM(G39:J39)</f>
        <v>0</v>
      </c>
      <c r="D39" s="244">
        <f aca="true" t="shared" si="14" ref="D39:D56">SUM(K39:N39)</f>
        <v>0</v>
      </c>
      <c r="E39" s="244">
        <f aca="true" t="shared" si="15" ref="E39:E56">SUM(O39:R39)</f>
        <v>0</v>
      </c>
      <c r="F39" s="246">
        <f aca="true" t="shared" si="16" ref="F39:F56">SUM(S39:V39)</f>
        <v>0</v>
      </c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48">
        <f t="shared" si="9"/>
        <v>0</v>
      </c>
      <c r="T39" s="248">
        <f t="shared" si="10"/>
        <v>0</v>
      </c>
      <c r="U39" s="248">
        <f t="shared" si="11"/>
        <v>0</v>
      </c>
      <c r="V39" s="248">
        <f t="shared" si="12"/>
        <v>0</v>
      </c>
      <c r="W39" s="447"/>
      <c r="X39" s="447"/>
    </row>
    <row r="40" spans="1:24" ht="12.75">
      <c r="A40" s="147">
        <v>34</v>
      </c>
      <c r="B40" s="76">
        <f>T(4м!B40)</f>
      </c>
      <c r="C40" s="244">
        <f t="shared" si="13"/>
        <v>0</v>
      </c>
      <c r="D40" s="244">
        <f t="shared" si="14"/>
        <v>0</v>
      </c>
      <c r="E40" s="244">
        <f t="shared" si="15"/>
        <v>0</v>
      </c>
      <c r="F40" s="246">
        <f t="shared" si="16"/>
        <v>0</v>
      </c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48">
        <f t="shared" si="9"/>
        <v>0</v>
      </c>
      <c r="T40" s="248">
        <f t="shared" si="10"/>
        <v>0</v>
      </c>
      <c r="U40" s="248">
        <f t="shared" si="11"/>
        <v>0</v>
      </c>
      <c r="V40" s="248">
        <f t="shared" si="12"/>
        <v>0</v>
      </c>
      <c r="W40" s="447"/>
      <c r="X40" s="447"/>
    </row>
    <row r="41" spans="1:24" ht="12.75">
      <c r="A41" s="147">
        <v>35</v>
      </c>
      <c r="B41" s="76">
        <f>T(4м!B41)</f>
      </c>
      <c r="C41" s="244">
        <f t="shared" si="13"/>
        <v>0</v>
      </c>
      <c r="D41" s="244">
        <f t="shared" si="14"/>
        <v>0</v>
      </c>
      <c r="E41" s="244">
        <f t="shared" si="15"/>
        <v>0</v>
      </c>
      <c r="F41" s="246">
        <f t="shared" si="16"/>
        <v>0</v>
      </c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48">
        <f t="shared" si="9"/>
        <v>0</v>
      </c>
      <c r="T41" s="248">
        <f t="shared" si="10"/>
        <v>0</v>
      </c>
      <c r="U41" s="248">
        <f t="shared" si="11"/>
        <v>0</v>
      </c>
      <c r="V41" s="248">
        <f t="shared" si="12"/>
        <v>0</v>
      </c>
      <c r="W41" s="447"/>
      <c r="X41" s="447"/>
    </row>
    <row r="42" spans="1:24" ht="12.75">
      <c r="A42" s="147">
        <v>36</v>
      </c>
      <c r="B42" s="76">
        <f>T(4м!B42)</f>
      </c>
      <c r="C42" s="244">
        <f t="shared" si="13"/>
        <v>0</v>
      </c>
      <c r="D42" s="244">
        <f t="shared" si="14"/>
        <v>0</v>
      </c>
      <c r="E42" s="244">
        <f t="shared" si="15"/>
        <v>0</v>
      </c>
      <c r="F42" s="246">
        <f t="shared" si="16"/>
        <v>0</v>
      </c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48">
        <f t="shared" si="9"/>
        <v>0</v>
      </c>
      <c r="T42" s="248">
        <f t="shared" si="10"/>
        <v>0</v>
      </c>
      <c r="U42" s="248">
        <f t="shared" si="11"/>
        <v>0</v>
      </c>
      <c r="V42" s="248">
        <f t="shared" si="12"/>
        <v>0</v>
      </c>
      <c r="W42" s="447"/>
      <c r="X42" s="447"/>
    </row>
    <row r="43" spans="1:24" ht="12.75">
      <c r="A43" s="147">
        <v>37</v>
      </c>
      <c r="B43" s="76">
        <f>T(4м!B43)</f>
      </c>
      <c r="C43" s="244">
        <f t="shared" si="13"/>
        <v>0</v>
      </c>
      <c r="D43" s="244">
        <f t="shared" si="14"/>
        <v>0</v>
      </c>
      <c r="E43" s="244">
        <f t="shared" si="15"/>
        <v>0</v>
      </c>
      <c r="F43" s="246">
        <f t="shared" si="16"/>
        <v>0</v>
      </c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48">
        <f t="shared" si="9"/>
        <v>0</v>
      </c>
      <c r="T43" s="248">
        <f t="shared" si="10"/>
        <v>0</v>
      </c>
      <c r="U43" s="248">
        <f t="shared" si="11"/>
        <v>0</v>
      </c>
      <c r="V43" s="248">
        <f t="shared" si="12"/>
        <v>0</v>
      </c>
      <c r="W43" s="447"/>
      <c r="X43" s="447"/>
    </row>
    <row r="44" spans="1:24" ht="12.75">
      <c r="A44" s="147">
        <v>38</v>
      </c>
      <c r="B44" s="76">
        <f>T(4м!B44)</f>
      </c>
      <c r="C44" s="244">
        <f t="shared" si="13"/>
        <v>0</v>
      </c>
      <c r="D44" s="244">
        <f t="shared" si="14"/>
        <v>0</v>
      </c>
      <c r="E44" s="244">
        <f t="shared" si="15"/>
        <v>0</v>
      </c>
      <c r="F44" s="246">
        <f t="shared" si="16"/>
        <v>0</v>
      </c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48">
        <f t="shared" si="9"/>
        <v>0</v>
      </c>
      <c r="T44" s="248">
        <f t="shared" si="10"/>
        <v>0</v>
      </c>
      <c r="U44" s="248">
        <f t="shared" si="11"/>
        <v>0</v>
      </c>
      <c r="V44" s="248">
        <f t="shared" si="12"/>
        <v>0</v>
      </c>
      <c r="W44" s="447"/>
      <c r="X44" s="447"/>
    </row>
    <row r="45" spans="1:24" ht="12.75">
      <c r="A45" s="147">
        <v>39</v>
      </c>
      <c r="B45" s="76">
        <f>T(4м!B45)</f>
      </c>
      <c r="C45" s="244">
        <f t="shared" si="13"/>
        <v>0</v>
      </c>
      <c r="D45" s="244">
        <f t="shared" si="14"/>
        <v>0</v>
      </c>
      <c r="E45" s="244">
        <f t="shared" si="15"/>
        <v>0</v>
      </c>
      <c r="F45" s="246">
        <f t="shared" si="16"/>
        <v>0</v>
      </c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48">
        <f t="shared" si="9"/>
        <v>0</v>
      </c>
      <c r="T45" s="248">
        <f t="shared" si="10"/>
        <v>0</v>
      </c>
      <c r="U45" s="248">
        <f t="shared" si="11"/>
        <v>0</v>
      </c>
      <c r="V45" s="248">
        <f t="shared" si="12"/>
        <v>0</v>
      </c>
      <c r="W45" s="447"/>
      <c r="X45" s="447"/>
    </row>
    <row r="46" spans="1:24" ht="12.75">
      <c r="A46" s="147">
        <v>40</v>
      </c>
      <c r="B46" s="76">
        <f>T(4м!B46)</f>
      </c>
      <c r="C46" s="244">
        <f t="shared" si="13"/>
        <v>0</v>
      </c>
      <c r="D46" s="244">
        <f t="shared" si="14"/>
        <v>0</v>
      </c>
      <c r="E46" s="244">
        <f t="shared" si="15"/>
        <v>0</v>
      </c>
      <c r="F46" s="246">
        <f t="shared" si="16"/>
        <v>0</v>
      </c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48">
        <f t="shared" si="9"/>
        <v>0</v>
      </c>
      <c r="T46" s="248">
        <f t="shared" si="10"/>
        <v>0</v>
      </c>
      <c r="U46" s="248">
        <f t="shared" si="11"/>
        <v>0</v>
      </c>
      <c r="V46" s="248">
        <f t="shared" si="12"/>
        <v>0</v>
      </c>
      <c r="W46" s="447"/>
      <c r="X46" s="447"/>
    </row>
    <row r="47" spans="1:24" ht="12.75">
      <c r="A47" s="147">
        <v>41</v>
      </c>
      <c r="B47" s="76">
        <f>T(4м!B47)</f>
      </c>
      <c r="C47" s="244">
        <f t="shared" si="13"/>
        <v>0</v>
      </c>
      <c r="D47" s="244">
        <f t="shared" si="14"/>
        <v>0</v>
      </c>
      <c r="E47" s="244">
        <f t="shared" si="15"/>
        <v>0</v>
      </c>
      <c r="F47" s="246">
        <f t="shared" si="16"/>
        <v>0</v>
      </c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48">
        <f t="shared" si="9"/>
        <v>0</v>
      </c>
      <c r="T47" s="248">
        <f t="shared" si="10"/>
        <v>0</v>
      </c>
      <c r="U47" s="248">
        <f t="shared" si="11"/>
        <v>0</v>
      </c>
      <c r="V47" s="248">
        <f t="shared" si="12"/>
        <v>0</v>
      </c>
      <c r="W47" s="447"/>
      <c r="X47" s="447"/>
    </row>
    <row r="48" spans="1:24" ht="12.75">
      <c r="A48" s="147">
        <v>42</v>
      </c>
      <c r="B48" s="76">
        <f>T(4м!B48)</f>
      </c>
      <c r="C48" s="244">
        <f t="shared" si="13"/>
        <v>0</v>
      </c>
      <c r="D48" s="244">
        <f t="shared" si="14"/>
        <v>0</v>
      </c>
      <c r="E48" s="244">
        <f t="shared" si="15"/>
        <v>0</v>
      </c>
      <c r="F48" s="246">
        <f t="shared" si="16"/>
        <v>0</v>
      </c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48">
        <f t="shared" si="9"/>
        <v>0</v>
      </c>
      <c r="T48" s="248">
        <f t="shared" si="10"/>
        <v>0</v>
      </c>
      <c r="U48" s="248">
        <f t="shared" si="11"/>
        <v>0</v>
      </c>
      <c r="V48" s="248">
        <f t="shared" si="12"/>
        <v>0</v>
      </c>
      <c r="W48" s="447"/>
      <c r="X48" s="447"/>
    </row>
    <row r="49" spans="1:24" ht="12.75">
      <c r="A49" s="147">
        <v>43</v>
      </c>
      <c r="B49" s="76">
        <f>T(4м!B49)</f>
      </c>
      <c r="C49" s="244">
        <f t="shared" si="13"/>
        <v>0</v>
      </c>
      <c r="D49" s="244">
        <f t="shared" si="14"/>
        <v>0</v>
      </c>
      <c r="E49" s="244">
        <f t="shared" si="15"/>
        <v>0</v>
      </c>
      <c r="F49" s="246">
        <f t="shared" si="16"/>
        <v>0</v>
      </c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48">
        <f t="shared" si="9"/>
        <v>0</v>
      </c>
      <c r="T49" s="248">
        <f t="shared" si="10"/>
        <v>0</v>
      </c>
      <c r="U49" s="248">
        <f t="shared" si="11"/>
        <v>0</v>
      </c>
      <c r="V49" s="248">
        <f t="shared" si="12"/>
        <v>0</v>
      </c>
      <c r="W49" s="447"/>
      <c r="X49" s="447"/>
    </row>
    <row r="50" spans="1:24" ht="12.75">
      <c r="A50" s="147">
        <v>44</v>
      </c>
      <c r="B50" s="76">
        <f>T(4м!B50)</f>
      </c>
      <c r="C50" s="244">
        <f t="shared" si="13"/>
        <v>0</v>
      </c>
      <c r="D50" s="244">
        <f t="shared" si="14"/>
        <v>0</v>
      </c>
      <c r="E50" s="244">
        <f t="shared" si="15"/>
        <v>0</v>
      </c>
      <c r="F50" s="246">
        <f t="shared" si="16"/>
        <v>0</v>
      </c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48">
        <f t="shared" si="9"/>
        <v>0</v>
      </c>
      <c r="T50" s="248">
        <f t="shared" si="10"/>
        <v>0</v>
      </c>
      <c r="U50" s="248">
        <f t="shared" si="11"/>
        <v>0</v>
      </c>
      <c r="V50" s="248">
        <f t="shared" si="12"/>
        <v>0</v>
      </c>
      <c r="W50" s="447"/>
      <c r="X50" s="447"/>
    </row>
    <row r="51" spans="1:24" ht="12.75">
      <c r="A51" s="147">
        <v>45</v>
      </c>
      <c r="B51" s="76">
        <f>T(4м!B51)</f>
      </c>
      <c r="C51" s="244">
        <f t="shared" si="13"/>
        <v>0</v>
      </c>
      <c r="D51" s="244">
        <f t="shared" si="14"/>
        <v>0</v>
      </c>
      <c r="E51" s="244">
        <f t="shared" si="15"/>
        <v>0</v>
      </c>
      <c r="F51" s="246">
        <f t="shared" si="16"/>
        <v>0</v>
      </c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48">
        <f t="shared" si="9"/>
        <v>0</v>
      </c>
      <c r="T51" s="248">
        <f t="shared" si="10"/>
        <v>0</v>
      </c>
      <c r="U51" s="248">
        <f t="shared" si="11"/>
        <v>0</v>
      </c>
      <c r="V51" s="248">
        <f t="shared" si="12"/>
        <v>0</v>
      </c>
      <c r="W51" s="447"/>
      <c r="X51" s="447"/>
    </row>
    <row r="52" spans="1:24" ht="12.75">
      <c r="A52" s="147">
        <v>46</v>
      </c>
      <c r="B52" s="76">
        <f>T(4м!B52)</f>
      </c>
      <c r="C52" s="244">
        <f t="shared" si="13"/>
        <v>0</v>
      </c>
      <c r="D52" s="244">
        <f t="shared" si="14"/>
        <v>0</v>
      </c>
      <c r="E52" s="244">
        <f t="shared" si="15"/>
        <v>0</v>
      </c>
      <c r="F52" s="246">
        <f t="shared" si="16"/>
        <v>0</v>
      </c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48">
        <f t="shared" si="9"/>
        <v>0</v>
      </c>
      <c r="T52" s="248">
        <f t="shared" si="10"/>
        <v>0</v>
      </c>
      <c r="U52" s="248">
        <f t="shared" si="11"/>
        <v>0</v>
      </c>
      <c r="V52" s="248">
        <f t="shared" si="12"/>
        <v>0</v>
      </c>
      <c r="W52" s="447"/>
      <c r="X52" s="447"/>
    </row>
    <row r="53" spans="1:24" ht="12.75">
      <c r="A53" s="147">
        <v>47</v>
      </c>
      <c r="B53" s="76">
        <f>T(4м!B53)</f>
      </c>
      <c r="C53" s="244">
        <f t="shared" si="13"/>
        <v>0</v>
      </c>
      <c r="D53" s="244">
        <f t="shared" si="14"/>
        <v>0</v>
      </c>
      <c r="E53" s="244">
        <f t="shared" si="15"/>
        <v>0</v>
      </c>
      <c r="F53" s="246">
        <f t="shared" si="16"/>
        <v>0</v>
      </c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48">
        <f t="shared" si="9"/>
        <v>0</v>
      </c>
      <c r="T53" s="248">
        <f t="shared" si="10"/>
        <v>0</v>
      </c>
      <c r="U53" s="248">
        <f t="shared" si="11"/>
        <v>0</v>
      </c>
      <c r="V53" s="248">
        <f t="shared" si="12"/>
        <v>0</v>
      </c>
      <c r="W53" s="447"/>
      <c r="X53" s="447"/>
    </row>
    <row r="54" spans="1:24" ht="12.75">
      <c r="A54" s="147">
        <v>48</v>
      </c>
      <c r="B54" s="76">
        <f>T(4м!B54)</f>
      </c>
      <c r="C54" s="244">
        <f t="shared" si="13"/>
        <v>0</v>
      </c>
      <c r="D54" s="244">
        <f t="shared" si="14"/>
        <v>0</v>
      </c>
      <c r="E54" s="244">
        <f t="shared" si="15"/>
        <v>0</v>
      </c>
      <c r="F54" s="246">
        <f t="shared" si="16"/>
        <v>0</v>
      </c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48">
        <f t="shared" si="9"/>
        <v>0</v>
      </c>
      <c r="T54" s="248">
        <f t="shared" si="10"/>
        <v>0</v>
      </c>
      <c r="U54" s="248">
        <f t="shared" si="11"/>
        <v>0</v>
      </c>
      <c r="V54" s="248">
        <f t="shared" si="12"/>
        <v>0</v>
      </c>
      <c r="W54" s="447"/>
      <c r="X54" s="447"/>
    </row>
    <row r="55" spans="1:24" ht="12.75">
      <c r="A55" s="147">
        <v>49</v>
      </c>
      <c r="B55" s="76">
        <f>T(4м!B55)</f>
      </c>
      <c r="C55" s="244">
        <f t="shared" si="13"/>
        <v>0</v>
      </c>
      <c r="D55" s="244">
        <f t="shared" si="14"/>
        <v>0</v>
      </c>
      <c r="E55" s="244">
        <f t="shared" si="15"/>
        <v>0</v>
      </c>
      <c r="F55" s="246">
        <f t="shared" si="16"/>
        <v>0</v>
      </c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48">
        <f t="shared" si="9"/>
        <v>0</v>
      </c>
      <c r="T55" s="248">
        <f t="shared" si="10"/>
        <v>0</v>
      </c>
      <c r="U55" s="248">
        <f t="shared" si="11"/>
        <v>0</v>
      </c>
      <c r="V55" s="248">
        <f t="shared" si="12"/>
        <v>0</v>
      </c>
      <c r="W55" s="447"/>
      <c r="X55" s="447"/>
    </row>
    <row r="56" spans="1:24" ht="12.75">
      <c r="A56" s="147">
        <v>50</v>
      </c>
      <c r="B56" s="76">
        <f>T(4м!B56)</f>
      </c>
      <c r="C56" s="244">
        <f t="shared" si="13"/>
        <v>0</v>
      </c>
      <c r="D56" s="244">
        <f t="shared" si="14"/>
        <v>0</v>
      </c>
      <c r="E56" s="244">
        <f t="shared" si="15"/>
        <v>0</v>
      </c>
      <c r="F56" s="246">
        <f t="shared" si="16"/>
        <v>0</v>
      </c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48">
        <f t="shared" si="9"/>
        <v>0</v>
      </c>
      <c r="T56" s="248">
        <f t="shared" si="10"/>
        <v>0</v>
      </c>
      <c r="U56" s="248">
        <f t="shared" si="11"/>
        <v>0</v>
      </c>
      <c r="V56" s="248">
        <f t="shared" si="12"/>
        <v>0</v>
      </c>
      <c r="W56" s="447"/>
      <c r="X56" s="447"/>
    </row>
    <row r="57" spans="1:24" ht="12.75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2" t="s">
        <v>181</v>
      </c>
      <c r="Q57" s="261"/>
      <c r="R57" s="263"/>
      <c r="S57" s="264">
        <f>SUM(S7:S56)</f>
        <v>1</v>
      </c>
      <c r="T57" s="264">
        <f>SUM(T7:T56)</f>
        <v>0</v>
      </c>
      <c r="U57" s="264">
        <f>SUM(U7:U56)</f>
        <v>0</v>
      </c>
      <c r="V57" s="264">
        <f>SUM(V7:V56)</f>
        <v>0</v>
      </c>
      <c r="W57" s="265"/>
      <c r="X57" s="266"/>
    </row>
    <row r="58" spans="1:23" ht="12.75">
      <c r="A58" s="158">
        <v>1</v>
      </c>
      <c r="B58" s="158">
        <v>2</v>
      </c>
      <c r="C58" s="211">
        <v>3</v>
      </c>
      <c r="D58" s="211">
        <v>4</v>
      </c>
      <c r="E58" s="211">
        <v>5</v>
      </c>
      <c r="F58" s="211">
        <v>6</v>
      </c>
      <c r="G58" s="158">
        <v>6</v>
      </c>
      <c r="H58" s="158">
        <v>7</v>
      </c>
      <c r="I58" s="158">
        <v>8</v>
      </c>
      <c r="J58" s="158">
        <v>9</v>
      </c>
      <c r="K58" s="158">
        <v>10</v>
      </c>
      <c r="L58" s="158">
        <v>11</v>
      </c>
      <c r="M58" s="158">
        <v>12</v>
      </c>
      <c r="N58" s="158">
        <v>13</v>
      </c>
      <c r="O58" s="158">
        <v>14</v>
      </c>
      <c r="P58" s="158">
        <v>15</v>
      </c>
      <c r="Q58" s="158">
        <v>16</v>
      </c>
      <c r="R58" s="158">
        <v>17</v>
      </c>
      <c r="S58" s="158">
        <v>18</v>
      </c>
      <c r="T58" s="158">
        <v>19</v>
      </c>
      <c r="U58" s="158">
        <v>20</v>
      </c>
      <c r="V58" s="158">
        <v>21</v>
      </c>
      <c r="W58" s="11"/>
    </row>
    <row r="59" spans="1:24" ht="33.75">
      <c r="A59" s="267" t="s">
        <v>285</v>
      </c>
      <c r="B59" s="208" t="s">
        <v>238</v>
      </c>
      <c r="C59" s="211" t="s">
        <v>77</v>
      </c>
      <c r="D59" s="211" t="s">
        <v>147</v>
      </c>
      <c r="E59" s="211" t="s">
        <v>387</v>
      </c>
      <c r="F59" s="211" t="s">
        <v>231</v>
      </c>
      <c r="G59" s="211" t="s">
        <v>129</v>
      </c>
      <c r="H59" s="211" t="s">
        <v>118</v>
      </c>
      <c r="I59" s="211" t="s">
        <v>7</v>
      </c>
      <c r="J59" s="211" t="s">
        <v>233</v>
      </c>
      <c r="K59" s="211" t="s">
        <v>129</v>
      </c>
      <c r="L59" s="211" t="s">
        <v>118</v>
      </c>
      <c r="M59" s="211" t="s">
        <v>7</v>
      </c>
      <c r="N59" s="211" t="s">
        <v>233</v>
      </c>
      <c r="O59" s="211" t="s">
        <v>129</v>
      </c>
      <c r="P59" s="211" t="s">
        <v>118</v>
      </c>
      <c r="Q59" s="211" t="s">
        <v>7</v>
      </c>
      <c r="R59" s="211" t="s">
        <v>233</v>
      </c>
      <c r="S59" s="211" t="s">
        <v>129</v>
      </c>
      <c r="T59" s="211" t="s">
        <v>118</v>
      </c>
      <c r="U59" s="211" t="s">
        <v>7</v>
      </c>
      <c r="V59" s="211" t="s">
        <v>233</v>
      </c>
      <c r="W59" s="448" t="s">
        <v>173</v>
      </c>
      <c r="X59" s="449"/>
    </row>
    <row r="60" spans="1:24" ht="14.25">
      <c r="A60" s="205"/>
      <c r="B60" s="208"/>
      <c r="C60" s="450" t="s">
        <v>106</v>
      </c>
      <c r="D60" s="450"/>
      <c r="E60" s="450"/>
      <c r="F60" s="450"/>
      <c r="G60" s="451" t="s">
        <v>192</v>
      </c>
      <c r="H60" s="451"/>
      <c r="I60" s="451"/>
      <c r="J60" s="451"/>
      <c r="K60" s="451" t="s">
        <v>265</v>
      </c>
      <c r="L60" s="451"/>
      <c r="M60" s="451"/>
      <c r="N60" s="451"/>
      <c r="O60" s="451" t="s">
        <v>293</v>
      </c>
      <c r="P60" s="451"/>
      <c r="Q60" s="451"/>
      <c r="R60" s="451"/>
      <c r="S60" s="451" t="s">
        <v>155</v>
      </c>
      <c r="T60" s="451"/>
      <c r="U60" s="451"/>
      <c r="V60" s="451"/>
      <c r="W60" s="448"/>
      <c r="X60" s="449"/>
    </row>
  </sheetData>
  <sheetProtection/>
  <mergeCells count="64">
    <mergeCell ref="C3:F3"/>
    <mergeCell ref="G3:J3"/>
    <mergeCell ref="K3:N3"/>
    <mergeCell ref="O3:R3"/>
    <mergeCell ref="S3:V3"/>
    <mergeCell ref="W3:X3"/>
    <mergeCell ref="W4:X4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9:X59"/>
    <mergeCell ref="C60:F60"/>
    <mergeCell ref="G60:J60"/>
    <mergeCell ref="K60:N60"/>
    <mergeCell ref="O60:R60"/>
    <mergeCell ref="S60:V60"/>
    <mergeCell ref="W60:X60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.7109375" style="0" customWidth="1"/>
    <col min="2" max="2" width="24.421875" style="0" customWidth="1"/>
    <col min="3" max="3" width="8.7109375" style="0" customWidth="1"/>
    <col min="4" max="4" width="9.28125" style="0" customWidth="1"/>
    <col min="5" max="5" width="8.421875" style="0" customWidth="1"/>
    <col min="6" max="6" width="8.7109375" style="0" customWidth="1"/>
    <col min="7" max="7" width="9.421875" style="0" customWidth="1"/>
    <col min="8" max="8" width="8.00390625" style="0" customWidth="1"/>
    <col min="9" max="9" width="8.7109375" style="0" customWidth="1"/>
    <col min="10" max="10" width="8.140625" style="0" customWidth="1"/>
    <col min="11" max="11" width="8.00390625" style="0" customWidth="1"/>
    <col min="12" max="12" width="7.7109375" style="0" customWidth="1"/>
    <col min="13" max="13" width="9.140625" style="0" customWidth="1"/>
  </cols>
  <sheetData>
    <row r="1" ht="15.75">
      <c r="L1" s="268" t="s">
        <v>361</v>
      </c>
    </row>
    <row r="2" spans="1:13" ht="18.75">
      <c r="A2" s="459" t="s">
        <v>300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2" ht="15.75">
      <c r="A3" s="5"/>
      <c r="B3" s="115" t="str">
        <f>T(2пп!B2)</f>
        <v>Ромоданівська ЗОШ </v>
      </c>
      <c r="C3" s="5"/>
      <c r="D3" s="6"/>
      <c r="E3" s="115" t="str">
        <f>2пп!H2</f>
        <v>2011-2012 н.р.</v>
      </c>
      <c r="F3" s="5"/>
      <c r="G3" s="5"/>
      <c r="H3" s="5"/>
      <c r="I3" s="5"/>
      <c r="J3" s="5"/>
      <c r="K3" s="5"/>
      <c r="L3" s="5"/>
    </row>
    <row r="4" spans="1:13" ht="12.75">
      <c r="A4" s="269" t="s">
        <v>285</v>
      </c>
      <c r="B4" s="270" t="s">
        <v>49</v>
      </c>
      <c r="C4" s="373" t="s">
        <v>228</v>
      </c>
      <c r="D4" s="374"/>
      <c r="E4" s="374"/>
      <c r="F4" s="374"/>
      <c r="G4" s="374"/>
      <c r="H4" s="375"/>
      <c r="I4" s="373" t="s">
        <v>276</v>
      </c>
      <c r="J4" s="374"/>
      <c r="K4" s="374"/>
      <c r="L4" s="375"/>
      <c r="M4" s="11"/>
    </row>
    <row r="5" spans="1:13" ht="60">
      <c r="A5" s="271"/>
      <c r="B5" s="272"/>
      <c r="C5" s="39" t="s">
        <v>291</v>
      </c>
      <c r="D5" s="39" t="s">
        <v>202</v>
      </c>
      <c r="E5" s="39" t="s">
        <v>62</v>
      </c>
      <c r="F5" s="39" t="s">
        <v>149</v>
      </c>
      <c r="G5" s="39" t="s">
        <v>50</v>
      </c>
      <c r="H5" s="39" t="s">
        <v>124</v>
      </c>
      <c r="I5" s="39" t="s">
        <v>61</v>
      </c>
      <c r="J5" s="39" t="s">
        <v>342</v>
      </c>
      <c r="K5" s="39" t="s">
        <v>50</v>
      </c>
      <c r="L5" s="39" t="s">
        <v>124</v>
      </c>
      <c r="M5" s="11"/>
    </row>
    <row r="6" spans="1:13" ht="12.75">
      <c r="A6" s="273">
        <v>1</v>
      </c>
      <c r="B6" s="273">
        <v>2</v>
      </c>
      <c r="C6" s="274">
        <v>3</v>
      </c>
      <c r="D6" s="274">
        <v>4</v>
      </c>
      <c r="E6" s="274">
        <v>5</v>
      </c>
      <c r="F6" s="274">
        <v>6</v>
      </c>
      <c r="G6" s="274">
        <v>7</v>
      </c>
      <c r="H6" s="274">
        <v>8</v>
      </c>
      <c r="I6" s="274">
        <v>9</v>
      </c>
      <c r="J6" s="274">
        <v>10</v>
      </c>
      <c r="K6" s="274">
        <v>11</v>
      </c>
      <c r="L6" s="274">
        <v>12</v>
      </c>
      <c r="M6" s="11"/>
    </row>
    <row r="7" spans="1:13" ht="12.75">
      <c r="A7" s="275" t="s">
        <v>343</v>
      </c>
      <c r="B7" s="276"/>
      <c r="C7" s="277" t="e">
        <f aca="true" t="shared" si="0" ref="C7:H7">C8/$C8</f>
        <v>#DIV/0!</v>
      </c>
      <c r="D7" s="278" t="e">
        <f t="shared" si="0"/>
        <v>#DIV/0!</v>
      </c>
      <c r="E7" s="278" t="e">
        <f t="shared" si="0"/>
        <v>#DIV/0!</v>
      </c>
      <c r="F7" s="278" t="e">
        <f t="shared" si="0"/>
        <v>#DIV/0!</v>
      </c>
      <c r="G7" s="278" t="e">
        <f t="shared" si="0"/>
        <v>#DIV/0!</v>
      </c>
      <c r="H7" s="278" t="e">
        <f t="shared" si="0"/>
        <v>#DIV/0!</v>
      </c>
      <c r="I7" s="277" t="e">
        <f>I8/$I8</f>
        <v>#DIV/0!</v>
      </c>
      <c r="J7" s="278" t="e">
        <f>J8/$I8</f>
        <v>#DIV/0!</v>
      </c>
      <c r="K7" s="278" t="e">
        <f>K8/$I8</f>
        <v>#DIV/0!</v>
      </c>
      <c r="L7" s="278" t="e">
        <f>L8/$I8</f>
        <v>#DIV/0!</v>
      </c>
      <c r="M7" s="11"/>
    </row>
    <row r="8" spans="1:13" ht="15.75">
      <c r="A8" s="279"/>
      <c r="B8" s="280" t="s">
        <v>135</v>
      </c>
      <c r="C8" s="281">
        <f aca="true" t="shared" si="1" ref="C8:L8">SUM(C9:C58)</f>
        <v>0</v>
      </c>
      <c r="D8" s="281">
        <f t="shared" si="1"/>
        <v>0</v>
      </c>
      <c r="E8" s="281">
        <f t="shared" si="1"/>
        <v>0</v>
      </c>
      <c r="F8" s="281">
        <f t="shared" si="1"/>
        <v>0</v>
      </c>
      <c r="G8" s="281">
        <f t="shared" si="1"/>
        <v>0</v>
      </c>
      <c r="H8" s="281">
        <f t="shared" si="1"/>
        <v>0</v>
      </c>
      <c r="I8" s="281">
        <f t="shared" si="1"/>
        <v>0</v>
      </c>
      <c r="J8" s="281">
        <f t="shared" si="1"/>
        <v>0</v>
      </c>
      <c r="K8" s="281">
        <f t="shared" si="1"/>
        <v>0</v>
      </c>
      <c r="L8" s="281">
        <f t="shared" si="1"/>
        <v>0</v>
      </c>
      <c r="M8" s="11"/>
    </row>
    <row r="9" spans="1:13" ht="12.75">
      <c r="A9" s="147">
        <v>1</v>
      </c>
      <c r="B9" s="76">
        <f>T(4м!B7)</f>
      </c>
      <c r="C9" s="48">
        <f aca="true" t="shared" si="2" ref="C9:C40">SUM(D9:H9)</f>
        <v>0</v>
      </c>
      <c r="D9" s="247"/>
      <c r="E9" s="247"/>
      <c r="F9" s="247"/>
      <c r="G9" s="247"/>
      <c r="H9" s="247"/>
      <c r="I9" s="48">
        <f aca="true" t="shared" si="3" ref="I9:I40">SUM(J9:L9)</f>
        <v>0</v>
      </c>
      <c r="J9" s="247"/>
      <c r="K9" s="247"/>
      <c r="L9" s="247"/>
      <c r="M9" s="11"/>
    </row>
    <row r="10" spans="1:13" ht="12.75">
      <c r="A10" s="147">
        <v>2</v>
      </c>
      <c r="B10" s="76">
        <f>T(4м!B8)</f>
      </c>
      <c r="C10" s="48">
        <f t="shared" si="2"/>
        <v>0</v>
      </c>
      <c r="D10" s="247"/>
      <c r="E10" s="247"/>
      <c r="F10" s="247"/>
      <c r="G10" s="247"/>
      <c r="H10" s="247"/>
      <c r="I10" s="48">
        <f t="shared" si="3"/>
        <v>0</v>
      </c>
      <c r="J10" s="247"/>
      <c r="K10" s="247"/>
      <c r="L10" s="247"/>
      <c r="M10" s="11"/>
    </row>
    <row r="11" spans="1:13" ht="12.75">
      <c r="A11" s="147">
        <v>3</v>
      </c>
      <c r="B11" s="76">
        <f>T(4м!B9)</f>
      </c>
      <c r="C11" s="48">
        <f t="shared" si="2"/>
        <v>0</v>
      </c>
      <c r="D11" s="247"/>
      <c r="E11" s="247"/>
      <c r="F11" s="247"/>
      <c r="G11" s="247"/>
      <c r="H11" s="247"/>
      <c r="I11" s="48">
        <f t="shared" si="3"/>
        <v>0</v>
      </c>
      <c r="J11" s="247"/>
      <c r="K11" s="247"/>
      <c r="L11" s="247"/>
      <c r="M11" s="11"/>
    </row>
    <row r="12" spans="1:13" ht="12.75">
      <c r="A12" s="147">
        <v>4</v>
      </c>
      <c r="B12" s="76">
        <f>T(4м!B10)</f>
      </c>
      <c r="C12" s="48">
        <f t="shared" si="2"/>
        <v>0</v>
      </c>
      <c r="D12" s="247"/>
      <c r="E12" s="247"/>
      <c r="F12" s="247"/>
      <c r="G12" s="247"/>
      <c r="H12" s="247"/>
      <c r="I12" s="48">
        <f t="shared" si="3"/>
        <v>0</v>
      </c>
      <c r="J12" s="247"/>
      <c r="K12" s="247"/>
      <c r="L12" s="247"/>
      <c r="M12" s="11"/>
    </row>
    <row r="13" spans="1:13" ht="12.75">
      <c r="A13" s="147">
        <v>5</v>
      </c>
      <c r="B13" s="76">
        <f>T(4м!B11)</f>
      </c>
      <c r="C13" s="48">
        <f t="shared" si="2"/>
        <v>0</v>
      </c>
      <c r="D13" s="247"/>
      <c r="E13" s="247"/>
      <c r="F13" s="247"/>
      <c r="G13" s="247"/>
      <c r="H13" s="247"/>
      <c r="I13" s="48">
        <f t="shared" si="3"/>
        <v>0</v>
      </c>
      <c r="J13" s="247"/>
      <c r="K13" s="247"/>
      <c r="L13" s="247"/>
      <c r="M13" s="11"/>
    </row>
    <row r="14" spans="1:13" ht="12.75">
      <c r="A14" s="147">
        <v>6</v>
      </c>
      <c r="B14" s="76">
        <f>T(4м!B12)</f>
      </c>
      <c r="C14" s="48">
        <f t="shared" si="2"/>
        <v>0</v>
      </c>
      <c r="D14" s="247"/>
      <c r="E14" s="247"/>
      <c r="F14" s="247"/>
      <c r="G14" s="247"/>
      <c r="H14" s="247"/>
      <c r="I14" s="48">
        <f t="shared" si="3"/>
        <v>0</v>
      </c>
      <c r="J14" s="247"/>
      <c r="K14" s="247"/>
      <c r="L14" s="247"/>
      <c r="M14" s="11"/>
    </row>
    <row r="15" spans="1:13" ht="12.75">
      <c r="A15" s="147">
        <v>7</v>
      </c>
      <c r="B15" s="76">
        <f>T(4м!B13)</f>
      </c>
      <c r="C15" s="48">
        <f t="shared" si="2"/>
        <v>0</v>
      </c>
      <c r="D15" s="247"/>
      <c r="E15" s="247"/>
      <c r="F15" s="247"/>
      <c r="G15" s="247"/>
      <c r="H15" s="247"/>
      <c r="I15" s="48">
        <f t="shared" si="3"/>
        <v>0</v>
      </c>
      <c r="J15" s="247"/>
      <c r="K15" s="247"/>
      <c r="L15" s="247"/>
      <c r="M15" s="11"/>
    </row>
    <row r="16" spans="1:13" ht="12.75">
      <c r="A16" s="147">
        <v>8</v>
      </c>
      <c r="B16" s="76">
        <f>T(4м!B14)</f>
      </c>
      <c r="C16" s="48">
        <f t="shared" si="2"/>
        <v>0</v>
      </c>
      <c r="D16" s="247"/>
      <c r="E16" s="247"/>
      <c r="F16" s="247"/>
      <c r="G16" s="247"/>
      <c r="H16" s="247"/>
      <c r="I16" s="48">
        <f t="shared" si="3"/>
        <v>0</v>
      </c>
      <c r="J16" s="247"/>
      <c r="K16" s="247"/>
      <c r="L16" s="247"/>
      <c r="M16" s="11"/>
    </row>
    <row r="17" spans="1:13" ht="12.75">
      <c r="A17" s="147">
        <v>9</v>
      </c>
      <c r="B17" s="76">
        <f>T(4м!B15)</f>
      </c>
      <c r="C17" s="48">
        <f t="shared" si="2"/>
        <v>0</v>
      </c>
      <c r="D17" s="247"/>
      <c r="E17" s="247"/>
      <c r="F17" s="247"/>
      <c r="G17" s="247"/>
      <c r="H17" s="247"/>
      <c r="I17" s="48">
        <f t="shared" si="3"/>
        <v>0</v>
      </c>
      <c r="J17" s="247"/>
      <c r="K17" s="247"/>
      <c r="L17" s="247"/>
      <c r="M17" s="11"/>
    </row>
    <row r="18" spans="1:13" ht="12.75">
      <c r="A18" s="147">
        <v>10</v>
      </c>
      <c r="B18" s="76">
        <f>T(4м!B16)</f>
      </c>
      <c r="C18" s="48">
        <f t="shared" si="2"/>
        <v>0</v>
      </c>
      <c r="D18" s="247"/>
      <c r="E18" s="247"/>
      <c r="F18" s="247"/>
      <c r="G18" s="247"/>
      <c r="H18" s="247"/>
      <c r="I18" s="48">
        <f t="shared" si="3"/>
        <v>0</v>
      </c>
      <c r="J18" s="247"/>
      <c r="K18" s="247"/>
      <c r="L18" s="247"/>
      <c r="M18" s="11"/>
    </row>
    <row r="19" spans="1:13" ht="12.75">
      <c r="A19" s="147">
        <v>11</v>
      </c>
      <c r="B19" s="76">
        <f>T(4м!B17)</f>
      </c>
      <c r="C19" s="48">
        <f t="shared" si="2"/>
        <v>0</v>
      </c>
      <c r="D19" s="247"/>
      <c r="E19" s="247"/>
      <c r="F19" s="247"/>
      <c r="G19" s="247"/>
      <c r="H19" s="247"/>
      <c r="I19" s="48">
        <f t="shared" si="3"/>
        <v>0</v>
      </c>
      <c r="J19" s="247"/>
      <c r="K19" s="247"/>
      <c r="L19" s="247"/>
      <c r="M19" s="11"/>
    </row>
    <row r="20" spans="1:13" ht="12.75">
      <c r="A20" s="147">
        <v>12</v>
      </c>
      <c r="B20" s="76">
        <f>T(4м!B18)</f>
      </c>
      <c r="C20" s="48">
        <f t="shared" si="2"/>
        <v>0</v>
      </c>
      <c r="D20" s="247"/>
      <c r="E20" s="247"/>
      <c r="F20" s="247"/>
      <c r="G20" s="247"/>
      <c r="H20" s="247"/>
      <c r="I20" s="48">
        <f t="shared" si="3"/>
        <v>0</v>
      </c>
      <c r="J20" s="247"/>
      <c r="K20" s="247"/>
      <c r="L20" s="247"/>
      <c r="M20" s="11"/>
    </row>
    <row r="21" spans="1:13" ht="12.75">
      <c r="A21" s="147">
        <v>13</v>
      </c>
      <c r="B21" s="76">
        <f>T(4м!B19)</f>
      </c>
      <c r="C21" s="48">
        <f t="shared" si="2"/>
        <v>0</v>
      </c>
      <c r="D21" s="247"/>
      <c r="E21" s="247"/>
      <c r="F21" s="247"/>
      <c r="G21" s="247"/>
      <c r="H21" s="247"/>
      <c r="I21" s="48">
        <f t="shared" si="3"/>
        <v>0</v>
      </c>
      <c r="J21" s="247"/>
      <c r="K21" s="247"/>
      <c r="L21" s="247"/>
      <c r="M21" s="11"/>
    </row>
    <row r="22" spans="1:13" ht="12.75">
      <c r="A22" s="147">
        <v>14</v>
      </c>
      <c r="B22" s="76">
        <f>T(4м!B20)</f>
      </c>
      <c r="C22" s="48">
        <f t="shared" si="2"/>
        <v>0</v>
      </c>
      <c r="D22" s="247"/>
      <c r="E22" s="247"/>
      <c r="F22" s="247"/>
      <c r="G22" s="247"/>
      <c r="H22" s="247"/>
      <c r="I22" s="48">
        <f t="shared" si="3"/>
        <v>0</v>
      </c>
      <c r="J22" s="247"/>
      <c r="K22" s="247"/>
      <c r="L22" s="247"/>
      <c r="M22" s="11"/>
    </row>
    <row r="23" spans="1:13" ht="12.75">
      <c r="A23" s="147">
        <v>15</v>
      </c>
      <c r="B23" s="76">
        <f>T(4м!B21)</f>
      </c>
      <c r="C23" s="48">
        <f t="shared" si="2"/>
        <v>0</v>
      </c>
      <c r="D23" s="247"/>
      <c r="E23" s="247"/>
      <c r="F23" s="247"/>
      <c r="G23" s="247"/>
      <c r="H23" s="247"/>
      <c r="I23" s="48">
        <f t="shared" si="3"/>
        <v>0</v>
      </c>
      <c r="J23" s="247"/>
      <c r="K23" s="247"/>
      <c r="L23" s="247"/>
      <c r="M23" s="11"/>
    </row>
    <row r="24" spans="1:13" ht="12.75">
      <c r="A24" s="147">
        <v>16</v>
      </c>
      <c r="B24" s="76">
        <f>T(4м!B22)</f>
      </c>
      <c r="C24" s="48">
        <f t="shared" si="2"/>
        <v>0</v>
      </c>
      <c r="D24" s="247"/>
      <c r="E24" s="247"/>
      <c r="F24" s="247"/>
      <c r="G24" s="247"/>
      <c r="H24" s="247"/>
      <c r="I24" s="48">
        <f t="shared" si="3"/>
        <v>0</v>
      </c>
      <c r="J24" s="247"/>
      <c r="K24" s="247"/>
      <c r="L24" s="247"/>
      <c r="M24" s="11"/>
    </row>
    <row r="25" spans="1:13" ht="12.75">
      <c r="A25" s="147">
        <v>17</v>
      </c>
      <c r="B25" s="76">
        <f>T(4м!B23)</f>
      </c>
      <c r="C25" s="48">
        <f t="shared" si="2"/>
        <v>0</v>
      </c>
      <c r="D25" s="247"/>
      <c r="E25" s="247"/>
      <c r="F25" s="247"/>
      <c r="G25" s="247"/>
      <c r="H25" s="247"/>
      <c r="I25" s="48">
        <f t="shared" si="3"/>
        <v>0</v>
      </c>
      <c r="J25" s="247"/>
      <c r="K25" s="247"/>
      <c r="L25" s="247"/>
      <c r="M25" s="11"/>
    </row>
    <row r="26" spans="1:13" ht="12.75">
      <c r="A26" s="147">
        <v>18</v>
      </c>
      <c r="B26" s="76">
        <f>T(4м!B24)</f>
      </c>
      <c r="C26" s="48">
        <f t="shared" si="2"/>
        <v>0</v>
      </c>
      <c r="D26" s="247"/>
      <c r="E26" s="247"/>
      <c r="F26" s="247"/>
      <c r="G26" s="247"/>
      <c r="H26" s="247"/>
      <c r="I26" s="48">
        <f t="shared" si="3"/>
        <v>0</v>
      </c>
      <c r="J26" s="247"/>
      <c r="K26" s="247"/>
      <c r="L26" s="247"/>
      <c r="M26" s="11"/>
    </row>
    <row r="27" spans="1:13" ht="12.75">
      <c r="A27" s="147">
        <v>19</v>
      </c>
      <c r="B27" s="76">
        <f>T(4м!B25)</f>
      </c>
      <c r="C27" s="48">
        <f t="shared" si="2"/>
        <v>0</v>
      </c>
      <c r="D27" s="247"/>
      <c r="E27" s="247"/>
      <c r="F27" s="247"/>
      <c r="G27" s="247"/>
      <c r="H27" s="247"/>
      <c r="I27" s="48">
        <f t="shared" si="3"/>
        <v>0</v>
      </c>
      <c r="J27" s="247"/>
      <c r="K27" s="247"/>
      <c r="L27" s="247"/>
      <c r="M27" s="11"/>
    </row>
    <row r="28" spans="1:13" ht="12.75">
      <c r="A28" s="147">
        <v>20</v>
      </c>
      <c r="B28" s="76">
        <f>T(4м!B26)</f>
      </c>
      <c r="C28" s="48">
        <f t="shared" si="2"/>
        <v>0</v>
      </c>
      <c r="D28" s="247"/>
      <c r="E28" s="247"/>
      <c r="F28" s="247"/>
      <c r="G28" s="247"/>
      <c r="H28" s="247"/>
      <c r="I28" s="48">
        <f t="shared" si="3"/>
        <v>0</v>
      </c>
      <c r="J28" s="247"/>
      <c r="K28" s="247"/>
      <c r="L28" s="247"/>
      <c r="M28" s="11"/>
    </row>
    <row r="29" spans="1:13" ht="12.75">
      <c r="A29" s="147">
        <v>21</v>
      </c>
      <c r="B29" s="76">
        <f>T(4м!B27)</f>
      </c>
      <c r="C29" s="48">
        <f t="shared" si="2"/>
        <v>0</v>
      </c>
      <c r="D29" s="247"/>
      <c r="E29" s="247"/>
      <c r="F29" s="247"/>
      <c r="G29" s="247"/>
      <c r="H29" s="247"/>
      <c r="I29" s="48">
        <f t="shared" si="3"/>
        <v>0</v>
      </c>
      <c r="J29" s="247"/>
      <c r="K29" s="247"/>
      <c r="L29" s="247"/>
      <c r="M29" s="11"/>
    </row>
    <row r="30" spans="1:13" ht="12.75">
      <c r="A30" s="147">
        <v>22</v>
      </c>
      <c r="B30" s="76">
        <f>T(4м!B28)</f>
      </c>
      <c r="C30" s="48">
        <f t="shared" si="2"/>
        <v>0</v>
      </c>
      <c r="D30" s="247"/>
      <c r="E30" s="247"/>
      <c r="F30" s="247"/>
      <c r="G30" s="247"/>
      <c r="H30" s="247"/>
      <c r="I30" s="48">
        <f t="shared" si="3"/>
        <v>0</v>
      </c>
      <c r="J30" s="247"/>
      <c r="K30" s="247"/>
      <c r="L30" s="247"/>
      <c r="M30" s="11"/>
    </row>
    <row r="31" spans="1:13" ht="12.75">
      <c r="A31" s="147">
        <v>23</v>
      </c>
      <c r="B31" s="76">
        <f>T(4м!B29)</f>
      </c>
      <c r="C31" s="48">
        <f t="shared" si="2"/>
        <v>0</v>
      </c>
      <c r="D31" s="247"/>
      <c r="E31" s="247"/>
      <c r="F31" s="247"/>
      <c r="G31" s="247"/>
      <c r="H31" s="247"/>
      <c r="I31" s="48">
        <f t="shared" si="3"/>
        <v>0</v>
      </c>
      <c r="J31" s="247"/>
      <c r="K31" s="247"/>
      <c r="L31" s="247"/>
      <c r="M31" s="11"/>
    </row>
    <row r="32" spans="1:13" ht="12.75">
      <c r="A32" s="147">
        <v>24</v>
      </c>
      <c r="B32" s="76">
        <f>T(4м!B30)</f>
      </c>
      <c r="C32" s="48">
        <f t="shared" si="2"/>
        <v>0</v>
      </c>
      <c r="D32" s="247"/>
      <c r="E32" s="247"/>
      <c r="F32" s="247"/>
      <c r="G32" s="247"/>
      <c r="H32" s="247"/>
      <c r="I32" s="48">
        <f t="shared" si="3"/>
        <v>0</v>
      </c>
      <c r="J32" s="247"/>
      <c r="K32" s="247"/>
      <c r="L32" s="247"/>
      <c r="M32" s="11"/>
    </row>
    <row r="33" spans="1:13" ht="12.75">
      <c r="A33" s="147">
        <v>25</v>
      </c>
      <c r="B33" s="76">
        <f>T(4м!B31)</f>
      </c>
      <c r="C33" s="48">
        <f t="shared" si="2"/>
        <v>0</v>
      </c>
      <c r="D33" s="247"/>
      <c r="E33" s="247"/>
      <c r="F33" s="247"/>
      <c r="G33" s="247"/>
      <c r="H33" s="247"/>
      <c r="I33" s="48">
        <f t="shared" si="3"/>
        <v>0</v>
      </c>
      <c r="J33" s="247"/>
      <c r="K33" s="247"/>
      <c r="L33" s="247"/>
      <c r="M33" s="11"/>
    </row>
    <row r="34" spans="1:13" ht="12.75">
      <c r="A34" s="147">
        <v>26</v>
      </c>
      <c r="B34" s="76">
        <f>T(4м!B32)</f>
      </c>
      <c r="C34" s="48">
        <f t="shared" si="2"/>
        <v>0</v>
      </c>
      <c r="D34" s="247"/>
      <c r="E34" s="247"/>
      <c r="F34" s="247"/>
      <c r="G34" s="247"/>
      <c r="H34" s="247"/>
      <c r="I34" s="48">
        <f t="shared" si="3"/>
        <v>0</v>
      </c>
      <c r="J34" s="247"/>
      <c r="K34" s="247"/>
      <c r="L34" s="247"/>
      <c r="M34" s="11"/>
    </row>
    <row r="35" spans="1:13" ht="12.75">
      <c r="A35" s="147">
        <v>27</v>
      </c>
      <c r="B35" s="76">
        <f>T(4м!B33)</f>
      </c>
      <c r="C35" s="48">
        <f t="shared" si="2"/>
        <v>0</v>
      </c>
      <c r="D35" s="247"/>
      <c r="E35" s="247"/>
      <c r="F35" s="247"/>
      <c r="G35" s="247"/>
      <c r="H35" s="247"/>
      <c r="I35" s="48">
        <f t="shared" si="3"/>
        <v>0</v>
      </c>
      <c r="J35" s="247"/>
      <c r="K35" s="247"/>
      <c r="L35" s="247"/>
      <c r="M35" s="11"/>
    </row>
    <row r="36" spans="1:13" ht="12.75">
      <c r="A36" s="147">
        <v>28</v>
      </c>
      <c r="B36" s="76">
        <f>T(4м!B34)</f>
      </c>
      <c r="C36" s="48">
        <f t="shared" si="2"/>
        <v>0</v>
      </c>
      <c r="D36" s="30"/>
      <c r="E36" s="30"/>
      <c r="F36" s="30"/>
      <c r="G36" s="30"/>
      <c r="H36" s="30"/>
      <c r="I36" s="48">
        <f t="shared" si="3"/>
        <v>0</v>
      </c>
      <c r="J36" s="30"/>
      <c r="K36" s="30"/>
      <c r="L36" s="30"/>
      <c r="M36" s="11"/>
    </row>
    <row r="37" spans="1:13" ht="12.75">
      <c r="A37" s="147">
        <v>29</v>
      </c>
      <c r="B37" s="76">
        <f>T(4м!B35)</f>
      </c>
      <c r="C37" s="48">
        <f t="shared" si="2"/>
        <v>0</v>
      </c>
      <c r="D37" s="30"/>
      <c r="E37" s="30"/>
      <c r="F37" s="30"/>
      <c r="G37" s="30"/>
      <c r="H37" s="30"/>
      <c r="I37" s="48">
        <f t="shared" si="3"/>
        <v>0</v>
      </c>
      <c r="J37" s="30"/>
      <c r="K37" s="30"/>
      <c r="L37" s="30"/>
      <c r="M37" s="11"/>
    </row>
    <row r="38" spans="1:13" ht="12.75">
      <c r="A38" s="147">
        <v>30</v>
      </c>
      <c r="B38" s="76">
        <f>T(4м!B36)</f>
      </c>
      <c r="C38" s="48">
        <f t="shared" si="2"/>
        <v>0</v>
      </c>
      <c r="D38" s="30"/>
      <c r="E38" s="30"/>
      <c r="F38" s="30"/>
      <c r="G38" s="30"/>
      <c r="H38" s="30"/>
      <c r="I38" s="48">
        <f t="shared" si="3"/>
        <v>0</v>
      </c>
      <c r="J38" s="30"/>
      <c r="K38" s="30"/>
      <c r="L38" s="30"/>
      <c r="M38" s="11"/>
    </row>
    <row r="39" spans="1:13" ht="12.75">
      <c r="A39" s="147">
        <v>31</v>
      </c>
      <c r="B39" s="76">
        <f>T(4м!B37)</f>
      </c>
      <c r="C39" s="48">
        <f t="shared" si="2"/>
        <v>0</v>
      </c>
      <c r="D39" s="30"/>
      <c r="E39" s="30"/>
      <c r="F39" s="30"/>
      <c r="G39" s="30"/>
      <c r="H39" s="30"/>
      <c r="I39" s="48">
        <f t="shared" si="3"/>
        <v>0</v>
      </c>
      <c r="J39" s="30"/>
      <c r="K39" s="30"/>
      <c r="L39" s="30"/>
      <c r="M39" s="11"/>
    </row>
    <row r="40" spans="1:13" ht="12.75">
      <c r="A40" s="147">
        <v>32</v>
      </c>
      <c r="B40" s="76">
        <f>T(4м!B38)</f>
      </c>
      <c r="C40" s="48">
        <f t="shared" si="2"/>
        <v>0</v>
      </c>
      <c r="D40" s="30"/>
      <c r="E40" s="30"/>
      <c r="F40" s="30"/>
      <c r="G40" s="30"/>
      <c r="H40" s="30"/>
      <c r="I40" s="48">
        <f t="shared" si="3"/>
        <v>0</v>
      </c>
      <c r="J40" s="30"/>
      <c r="K40" s="30"/>
      <c r="L40" s="30"/>
      <c r="M40" s="11"/>
    </row>
    <row r="41" spans="1:13" ht="12.75">
      <c r="A41" s="147">
        <v>33</v>
      </c>
      <c r="B41" s="76">
        <f>T(4м!B39)</f>
      </c>
      <c r="C41" s="48">
        <f aca="true" t="shared" si="4" ref="C41:C58">SUM(D41:H41)</f>
        <v>0</v>
      </c>
      <c r="D41" s="30"/>
      <c r="E41" s="30"/>
      <c r="F41" s="30"/>
      <c r="G41" s="30"/>
      <c r="H41" s="30"/>
      <c r="I41" s="48">
        <f aca="true" t="shared" si="5" ref="I41:I58">SUM(J41:L41)</f>
        <v>0</v>
      </c>
      <c r="J41" s="30"/>
      <c r="K41" s="30"/>
      <c r="L41" s="30"/>
      <c r="M41" s="11"/>
    </row>
    <row r="42" spans="1:13" ht="12.75">
      <c r="A42" s="147">
        <v>34</v>
      </c>
      <c r="B42" s="76">
        <f>T(4м!B40)</f>
      </c>
      <c r="C42" s="48">
        <f t="shared" si="4"/>
        <v>0</v>
      </c>
      <c r="D42" s="30"/>
      <c r="E42" s="30"/>
      <c r="F42" s="30"/>
      <c r="G42" s="30"/>
      <c r="H42" s="30"/>
      <c r="I42" s="48">
        <f t="shared" si="5"/>
        <v>0</v>
      </c>
      <c r="J42" s="30"/>
      <c r="K42" s="30"/>
      <c r="L42" s="30"/>
      <c r="M42" s="11"/>
    </row>
    <row r="43" spans="1:13" ht="12.75">
      <c r="A43" s="147">
        <v>35</v>
      </c>
      <c r="B43" s="76">
        <f>T(4м!B41)</f>
      </c>
      <c r="C43" s="48">
        <f t="shared" si="4"/>
        <v>0</v>
      </c>
      <c r="D43" s="30"/>
      <c r="E43" s="30"/>
      <c r="F43" s="30"/>
      <c r="G43" s="30"/>
      <c r="H43" s="30"/>
      <c r="I43" s="48">
        <f t="shared" si="5"/>
        <v>0</v>
      </c>
      <c r="J43" s="30"/>
      <c r="K43" s="30"/>
      <c r="L43" s="30"/>
      <c r="M43" s="11"/>
    </row>
    <row r="44" spans="1:13" ht="12.75">
      <c r="A44" s="147">
        <v>36</v>
      </c>
      <c r="B44" s="76">
        <f>T(4м!B42)</f>
      </c>
      <c r="C44" s="48">
        <f t="shared" si="4"/>
        <v>0</v>
      </c>
      <c r="D44" s="30"/>
      <c r="E44" s="30"/>
      <c r="F44" s="30"/>
      <c r="G44" s="30"/>
      <c r="H44" s="30"/>
      <c r="I44" s="48">
        <f t="shared" si="5"/>
        <v>0</v>
      </c>
      <c r="J44" s="30"/>
      <c r="K44" s="30"/>
      <c r="L44" s="30"/>
      <c r="M44" s="11"/>
    </row>
    <row r="45" spans="1:13" ht="12.75">
      <c r="A45" s="147">
        <v>37</v>
      </c>
      <c r="B45" s="76">
        <f>T(4м!B43)</f>
      </c>
      <c r="C45" s="48">
        <f t="shared" si="4"/>
        <v>0</v>
      </c>
      <c r="D45" s="30"/>
      <c r="E45" s="30"/>
      <c r="F45" s="30"/>
      <c r="G45" s="30"/>
      <c r="H45" s="30"/>
      <c r="I45" s="48">
        <f t="shared" si="5"/>
        <v>0</v>
      </c>
      <c r="J45" s="30"/>
      <c r="K45" s="30"/>
      <c r="L45" s="30"/>
      <c r="M45" s="11"/>
    </row>
    <row r="46" spans="1:13" ht="12.75">
      <c r="A46" s="147">
        <v>38</v>
      </c>
      <c r="B46" s="76">
        <f>T(4м!B44)</f>
      </c>
      <c r="C46" s="48">
        <f t="shared" si="4"/>
        <v>0</v>
      </c>
      <c r="D46" s="30"/>
      <c r="E46" s="30"/>
      <c r="F46" s="30"/>
      <c r="G46" s="30"/>
      <c r="H46" s="30"/>
      <c r="I46" s="48">
        <f t="shared" si="5"/>
        <v>0</v>
      </c>
      <c r="J46" s="30"/>
      <c r="K46" s="30"/>
      <c r="L46" s="30"/>
      <c r="M46" s="11"/>
    </row>
    <row r="47" spans="1:13" ht="12.75">
      <c r="A47" s="147">
        <v>39</v>
      </c>
      <c r="B47" s="76">
        <f>T(4м!B45)</f>
      </c>
      <c r="C47" s="48">
        <f t="shared" si="4"/>
        <v>0</v>
      </c>
      <c r="D47" s="30"/>
      <c r="E47" s="30"/>
      <c r="F47" s="30"/>
      <c r="G47" s="30"/>
      <c r="H47" s="30"/>
      <c r="I47" s="48">
        <f t="shared" si="5"/>
        <v>0</v>
      </c>
      <c r="J47" s="30"/>
      <c r="K47" s="30"/>
      <c r="L47" s="30"/>
      <c r="M47" s="11"/>
    </row>
    <row r="48" spans="1:13" ht="12.75">
      <c r="A48" s="147">
        <v>40</v>
      </c>
      <c r="B48" s="76">
        <f>T(4м!B46)</f>
      </c>
      <c r="C48" s="48">
        <f t="shared" si="4"/>
        <v>0</v>
      </c>
      <c r="D48" s="30"/>
      <c r="E48" s="30"/>
      <c r="F48" s="30"/>
      <c r="G48" s="30"/>
      <c r="H48" s="30"/>
      <c r="I48" s="48">
        <f t="shared" si="5"/>
        <v>0</v>
      </c>
      <c r="J48" s="30"/>
      <c r="K48" s="30"/>
      <c r="L48" s="30"/>
      <c r="M48" s="11"/>
    </row>
    <row r="49" spans="1:13" ht="12.75">
      <c r="A49" s="147">
        <v>41</v>
      </c>
      <c r="B49" s="76">
        <f>T(4м!B47)</f>
      </c>
      <c r="C49" s="48">
        <f t="shared" si="4"/>
        <v>0</v>
      </c>
      <c r="D49" s="30"/>
      <c r="E49" s="30"/>
      <c r="F49" s="30"/>
      <c r="G49" s="30"/>
      <c r="H49" s="30"/>
      <c r="I49" s="48">
        <f t="shared" si="5"/>
        <v>0</v>
      </c>
      <c r="J49" s="30"/>
      <c r="K49" s="30"/>
      <c r="L49" s="30"/>
      <c r="M49" s="11"/>
    </row>
    <row r="50" spans="1:13" ht="12.75">
      <c r="A50" s="147">
        <v>42</v>
      </c>
      <c r="B50" s="76">
        <f>T(4м!B48)</f>
      </c>
      <c r="C50" s="48">
        <f t="shared" si="4"/>
        <v>0</v>
      </c>
      <c r="D50" s="30"/>
      <c r="E50" s="30"/>
      <c r="F50" s="30"/>
      <c r="G50" s="30"/>
      <c r="H50" s="30"/>
      <c r="I50" s="48">
        <f t="shared" si="5"/>
        <v>0</v>
      </c>
      <c r="J50" s="30"/>
      <c r="K50" s="30"/>
      <c r="L50" s="30"/>
      <c r="M50" s="11"/>
    </row>
    <row r="51" spans="1:13" ht="12.75">
      <c r="A51" s="147">
        <v>43</v>
      </c>
      <c r="B51" s="76">
        <f>T(4м!B49)</f>
      </c>
      <c r="C51" s="48">
        <f t="shared" si="4"/>
        <v>0</v>
      </c>
      <c r="D51" s="30"/>
      <c r="E51" s="30"/>
      <c r="F51" s="30"/>
      <c r="G51" s="30"/>
      <c r="H51" s="30"/>
      <c r="I51" s="48">
        <f t="shared" si="5"/>
        <v>0</v>
      </c>
      <c r="J51" s="30"/>
      <c r="K51" s="30"/>
      <c r="L51" s="30"/>
      <c r="M51" s="11"/>
    </row>
    <row r="52" spans="1:13" ht="12.75">
      <c r="A52" s="147">
        <v>44</v>
      </c>
      <c r="B52" s="76">
        <f>T(4м!B50)</f>
      </c>
      <c r="C52" s="48">
        <f t="shared" si="4"/>
        <v>0</v>
      </c>
      <c r="D52" s="30"/>
      <c r="E52" s="30"/>
      <c r="F52" s="30"/>
      <c r="G52" s="30"/>
      <c r="H52" s="30"/>
      <c r="I52" s="48">
        <f t="shared" si="5"/>
        <v>0</v>
      </c>
      <c r="J52" s="30"/>
      <c r="K52" s="30"/>
      <c r="L52" s="30"/>
      <c r="M52" s="11"/>
    </row>
    <row r="53" spans="1:13" ht="12.75">
      <c r="A53" s="147">
        <v>45</v>
      </c>
      <c r="B53" s="76">
        <f>T(4м!B51)</f>
      </c>
      <c r="C53" s="48">
        <f t="shared" si="4"/>
        <v>0</v>
      </c>
      <c r="D53" s="30"/>
      <c r="E53" s="30"/>
      <c r="F53" s="30"/>
      <c r="G53" s="30"/>
      <c r="H53" s="30"/>
      <c r="I53" s="48">
        <f t="shared" si="5"/>
        <v>0</v>
      </c>
      <c r="J53" s="30"/>
      <c r="K53" s="30"/>
      <c r="L53" s="30"/>
      <c r="M53" s="11"/>
    </row>
    <row r="54" spans="1:13" ht="12.75">
      <c r="A54" s="147">
        <v>46</v>
      </c>
      <c r="B54" s="76">
        <f>T(4м!B52)</f>
      </c>
      <c r="C54" s="48">
        <f t="shared" si="4"/>
        <v>0</v>
      </c>
      <c r="D54" s="30"/>
      <c r="E54" s="30"/>
      <c r="F54" s="30"/>
      <c r="G54" s="30"/>
      <c r="H54" s="30"/>
      <c r="I54" s="48">
        <f t="shared" si="5"/>
        <v>0</v>
      </c>
      <c r="J54" s="30"/>
      <c r="K54" s="30"/>
      <c r="L54" s="30"/>
      <c r="M54" s="11"/>
    </row>
    <row r="55" spans="1:13" ht="12.75">
      <c r="A55" s="147">
        <v>47</v>
      </c>
      <c r="B55" s="76">
        <f>T(4м!B53)</f>
      </c>
      <c r="C55" s="48">
        <f t="shared" si="4"/>
        <v>0</v>
      </c>
      <c r="D55" s="30"/>
      <c r="E55" s="30"/>
      <c r="F55" s="30"/>
      <c r="G55" s="30"/>
      <c r="H55" s="30"/>
      <c r="I55" s="48">
        <f t="shared" si="5"/>
        <v>0</v>
      </c>
      <c r="J55" s="30"/>
      <c r="K55" s="30"/>
      <c r="L55" s="30"/>
      <c r="M55" s="11"/>
    </row>
    <row r="56" spans="1:13" ht="12.75">
      <c r="A56" s="147">
        <v>48</v>
      </c>
      <c r="B56" s="76">
        <f>T(4м!B54)</f>
      </c>
      <c r="C56" s="48">
        <f t="shared" si="4"/>
        <v>0</v>
      </c>
      <c r="D56" s="30"/>
      <c r="E56" s="30"/>
      <c r="F56" s="30"/>
      <c r="G56" s="30"/>
      <c r="H56" s="30"/>
      <c r="I56" s="48">
        <f t="shared" si="5"/>
        <v>0</v>
      </c>
      <c r="J56" s="30"/>
      <c r="K56" s="30"/>
      <c r="L56" s="30"/>
      <c r="M56" s="11"/>
    </row>
    <row r="57" spans="1:13" ht="12.75">
      <c r="A57" s="147">
        <v>49</v>
      </c>
      <c r="B57" s="76">
        <f>T(4м!B55)</f>
      </c>
      <c r="C57" s="48">
        <f t="shared" si="4"/>
        <v>0</v>
      </c>
      <c r="D57" s="30"/>
      <c r="E57" s="30"/>
      <c r="F57" s="30"/>
      <c r="G57" s="30"/>
      <c r="H57" s="30"/>
      <c r="I57" s="48">
        <f t="shared" si="5"/>
        <v>0</v>
      </c>
      <c r="J57" s="30"/>
      <c r="K57" s="30"/>
      <c r="L57" s="30"/>
      <c r="M57" s="11"/>
    </row>
    <row r="58" spans="1:13" ht="12.75">
      <c r="A58" s="147">
        <v>50</v>
      </c>
      <c r="B58" s="76">
        <f>T(4м!B56)</f>
      </c>
      <c r="C58" s="48">
        <f t="shared" si="4"/>
        <v>0</v>
      </c>
      <c r="D58" s="30"/>
      <c r="E58" s="30"/>
      <c r="F58" s="30"/>
      <c r="G58" s="30"/>
      <c r="H58" s="30"/>
      <c r="I58" s="48">
        <f t="shared" si="5"/>
        <v>0</v>
      </c>
      <c r="J58" s="30"/>
      <c r="K58" s="30"/>
      <c r="L58" s="30"/>
      <c r="M58" s="11"/>
    </row>
    <row r="59" spans="1:12" ht="12.75">
      <c r="A59" s="461" t="s">
        <v>116</v>
      </c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</row>
    <row r="60" ht="12.75">
      <c r="A60" s="89" t="s">
        <v>3</v>
      </c>
    </row>
    <row r="62" spans="1:12" ht="12.75">
      <c r="A62" s="282" t="s">
        <v>107</v>
      </c>
      <c r="B62" s="458" t="s">
        <v>383</v>
      </c>
      <c r="C62" s="458"/>
      <c r="D62" s="458"/>
      <c r="E62" s="458"/>
      <c r="F62" s="458"/>
      <c r="G62" s="458"/>
      <c r="H62" s="458"/>
      <c r="I62" s="458"/>
      <c r="J62" s="458"/>
      <c r="K62" s="458"/>
      <c r="L62" s="458"/>
    </row>
  </sheetData>
  <sheetProtection/>
  <mergeCells count="5">
    <mergeCell ref="B62:L62"/>
    <mergeCell ref="A2:M2"/>
    <mergeCell ref="C4:H4"/>
    <mergeCell ref="I4:L4"/>
    <mergeCell ref="A59:L5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77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7109375" style="0" customWidth="1"/>
    <col min="2" max="2" width="67.00390625" style="0" customWidth="1"/>
    <col min="3" max="3" width="20.7109375" style="0" customWidth="1"/>
    <col min="4" max="4" width="18.421875" style="0" customWidth="1"/>
    <col min="5" max="5" width="12.28125" style="0" customWidth="1"/>
    <col min="6" max="6" width="13.7109375" style="0" customWidth="1"/>
    <col min="7" max="88" width="8.7109375" style="0" customWidth="1"/>
    <col min="89" max="104" width="9.140625" style="0" customWidth="1"/>
  </cols>
  <sheetData>
    <row r="1" spans="1:6" ht="18.75">
      <c r="A1" s="1" t="s">
        <v>74</v>
      </c>
      <c r="F1" s="283" t="s">
        <v>364</v>
      </c>
    </row>
    <row r="2" spans="1:6" ht="18.75">
      <c r="A2" s="5"/>
      <c r="B2" s="114" t="str">
        <f>2пп!B2</f>
        <v>Ромоданівська ЗОШ </v>
      </c>
      <c r="C2" s="284" t="str">
        <f>2пп!H2</f>
        <v>2011-2012 н.р.</v>
      </c>
      <c r="D2" s="5"/>
      <c r="E2" s="5"/>
      <c r="F2" s="5"/>
    </row>
    <row r="3" spans="1:104" ht="18.75">
      <c r="A3" s="285"/>
      <c r="B3" s="285"/>
      <c r="C3" s="470" t="s">
        <v>135</v>
      </c>
      <c r="D3" s="471"/>
      <c r="E3" s="472" t="s">
        <v>256</v>
      </c>
      <c r="F3" s="473"/>
      <c r="G3" s="474"/>
      <c r="H3" s="475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  <c r="BN3" s="463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3"/>
      <c r="CR3" s="463"/>
      <c r="CS3" s="463"/>
      <c r="CT3" s="463"/>
      <c r="CU3" s="463"/>
      <c r="CV3" s="463"/>
      <c r="CW3" s="463"/>
      <c r="CX3" s="463"/>
      <c r="CY3" s="463"/>
      <c r="CZ3" s="463"/>
    </row>
    <row r="4" spans="1:104" ht="18.75">
      <c r="A4" s="197"/>
      <c r="B4" s="197"/>
      <c r="C4" s="464"/>
      <c r="D4" s="465"/>
      <c r="E4" s="466"/>
      <c r="F4" s="467"/>
      <c r="G4" s="468"/>
      <c r="H4" s="469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2"/>
      <c r="AY4" s="462"/>
      <c r="AZ4" s="462"/>
      <c r="BA4" s="462"/>
      <c r="BB4" s="462"/>
      <c r="BC4" s="462"/>
      <c r="BD4" s="462"/>
      <c r="BE4" s="462"/>
      <c r="BF4" s="462"/>
      <c r="BG4" s="462"/>
      <c r="BH4" s="462"/>
      <c r="BI4" s="462"/>
      <c r="BJ4" s="462"/>
      <c r="BK4" s="462"/>
      <c r="BL4" s="462"/>
      <c r="BM4" s="462"/>
      <c r="BN4" s="462"/>
      <c r="BO4" s="462"/>
      <c r="BP4" s="462"/>
      <c r="BQ4" s="462"/>
      <c r="BR4" s="462"/>
      <c r="BS4" s="462"/>
      <c r="BT4" s="462"/>
      <c r="BU4" s="462"/>
      <c r="BV4" s="462"/>
      <c r="BW4" s="462"/>
      <c r="BX4" s="462"/>
      <c r="BY4" s="462"/>
      <c r="BZ4" s="462"/>
      <c r="CA4" s="462"/>
      <c r="CB4" s="462"/>
      <c r="CC4" s="462"/>
      <c r="CD4" s="462"/>
      <c r="CE4" s="462"/>
      <c r="CF4" s="462"/>
      <c r="CG4" s="462"/>
      <c r="CH4" s="462"/>
      <c r="CI4" s="462"/>
      <c r="CJ4" s="462"/>
      <c r="CK4" s="462"/>
      <c r="CL4" s="462"/>
      <c r="CM4" s="462"/>
      <c r="CN4" s="462"/>
      <c r="CO4" s="462"/>
      <c r="CP4" s="462"/>
      <c r="CQ4" s="462"/>
      <c r="CR4" s="462"/>
      <c r="CS4" s="462"/>
      <c r="CT4" s="462"/>
      <c r="CU4" s="462"/>
      <c r="CV4" s="462"/>
      <c r="CW4" s="462"/>
      <c r="CX4" s="462"/>
      <c r="CY4" s="462"/>
      <c r="CZ4" s="462"/>
    </row>
    <row r="5" spans="1:7" ht="37.5">
      <c r="A5" s="286" t="s">
        <v>285</v>
      </c>
      <c r="B5" s="287" t="s">
        <v>133</v>
      </c>
      <c r="C5" s="288" t="s">
        <v>369</v>
      </c>
      <c r="D5" s="288" t="s">
        <v>321</v>
      </c>
      <c r="E5" s="289" t="s">
        <v>203</v>
      </c>
      <c r="F5" s="289" t="s">
        <v>344</v>
      </c>
      <c r="G5" s="11"/>
    </row>
    <row r="6" spans="1:7" ht="15.75" customHeight="1">
      <c r="A6" s="14">
        <v>1</v>
      </c>
      <c r="B6" s="14">
        <v>2</v>
      </c>
      <c r="C6" s="290">
        <v>3</v>
      </c>
      <c r="D6" s="290">
        <v>4</v>
      </c>
      <c r="E6" s="14">
        <v>3</v>
      </c>
      <c r="F6" s="14">
        <v>4</v>
      </c>
      <c r="G6" s="11"/>
    </row>
    <row r="7" spans="1:7" ht="12.75">
      <c r="A7" s="19">
        <v>1</v>
      </c>
      <c r="B7" s="95" t="s">
        <v>199</v>
      </c>
      <c r="C7" s="291">
        <f>SUM(C9:C16)</f>
        <v>0</v>
      </c>
      <c r="D7" s="292">
        <f>SUM(D9:D16)</f>
        <v>0</v>
      </c>
      <c r="E7" s="293" t="e">
        <f>D7/2пп!H63</f>
        <v>#DIV/0!</v>
      </c>
      <c r="F7" s="293" t="e">
        <f>D7/'5ОР '!C6</f>
        <v>#DIV/0!</v>
      </c>
      <c r="G7" s="11"/>
    </row>
    <row r="8" spans="1:7" ht="12.75">
      <c r="A8" s="19"/>
      <c r="B8" s="33" t="s">
        <v>172</v>
      </c>
      <c r="C8" s="294">
        <f>SUM(C9:C14)</f>
        <v>0</v>
      </c>
      <c r="D8" s="295">
        <f>SUM(D9:D14)</f>
        <v>0</v>
      </c>
      <c r="E8" s="293" t="e">
        <f>D8/2пп!H63</f>
        <v>#DIV/0!</v>
      </c>
      <c r="F8" s="293" t="e">
        <f>D8/'5ОР '!C6</f>
        <v>#DIV/0!</v>
      </c>
      <c r="G8" s="11"/>
    </row>
    <row r="9" spans="1:7" ht="12.75">
      <c r="A9" s="19"/>
      <c r="B9" s="33" t="s">
        <v>395</v>
      </c>
      <c r="C9" s="296"/>
      <c r="D9" s="296"/>
      <c r="E9" s="297"/>
      <c r="F9" s="297"/>
      <c r="G9" s="11"/>
    </row>
    <row r="10" spans="1:7" ht="12.75">
      <c r="A10" s="19"/>
      <c r="B10" s="33" t="s">
        <v>388</v>
      </c>
      <c r="C10" s="296"/>
      <c r="D10" s="296"/>
      <c r="E10" s="297"/>
      <c r="F10" s="297"/>
      <c r="G10" s="11"/>
    </row>
    <row r="11" spans="1:7" ht="12.75">
      <c r="A11" s="19"/>
      <c r="B11" s="33" t="s">
        <v>269</v>
      </c>
      <c r="C11" s="296"/>
      <c r="D11" s="296"/>
      <c r="E11" s="297"/>
      <c r="F11" s="297"/>
      <c r="G11" s="11"/>
    </row>
    <row r="12" spans="1:7" ht="12.75">
      <c r="A12" s="19"/>
      <c r="B12" s="33" t="s">
        <v>328</v>
      </c>
      <c r="C12" s="296"/>
      <c r="D12" s="296"/>
      <c r="E12" s="297"/>
      <c r="F12" s="297"/>
      <c r="G12" s="11"/>
    </row>
    <row r="13" spans="1:7" ht="12.75">
      <c r="A13" s="19"/>
      <c r="B13" s="33" t="s">
        <v>327</v>
      </c>
      <c r="C13" s="296"/>
      <c r="D13" s="296"/>
      <c r="E13" s="297"/>
      <c r="F13" s="297"/>
      <c r="G13" s="11"/>
    </row>
    <row r="14" spans="1:7" ht="12.75">
      <c r="A14" s="19"/>
      <c r="B14" s="33" t="s">
        <v>184</v>
      </c>
      <c r="C14" s="296"/>
      <c r="D14" s="296"/>
      <c r="E14" s="297"/>
      <c r="F14" s="297"/>
      <c r="G14" s="11"/>
    </row>
    <row r="15" spans="1:7" ht="12.75">
      <c r="A15" s="19"/>
      <c r="B15" s="33" t="s">
        <v>380</v>
      </c>
      <c r="C15" s="296"/>
      <c r="D15" s="296"/>
      <c r="E15" s="293" t="e">
        <f>D15/2пп!H63</f>
        <v>#DIV/0!</v>
      </c>
      <c r="F15" s="293" t="e">
        <f>D15/'5ОР '!C6</f>
        <v>#DIV/0!</v>
      </c>
      <c r="G15" s="11"/>
    </row>
    <row r="16" spans="1:7" ht="12.75">
      <c r="A16" s="19"/>
      <c r="B16" s="33" t="s">
        <v>373</v>
      </c>
      <c r="C16" s="296"/>
      <c r="D16" s="296"/>
      <c r="E16" s="293" t="e">
        <f>D16/2пп!H63</f>
        <v>#DIV/0!</v>
      </c>
      <c r="F16" s="293" t="e">
        <f>D16/'5ОР '!C6</f>
        <v>#DIV/0!</v>
      </c>
      <c r="G16" s="11"/>
    </row>
    <row r="17" spans="1:7" ht="12.75">
      <c r="A17" s="19">
        <v>2</v>
      </c>
      <c r="B17" s="95" t="s">
        <v>6</v>
      </c>
      <c r="C17" s="291">
        <f>SUM(C19:C26)</f>
        <v>0</v>
      </c>
      <c r="D17" s="292">
        <f>SUM(D19:D26)</f>
        <v>0</v>
      </c>
      <c r="E17" s="293" t="e">
        <f>D17/2пп!H63</f>
        <v>#DIV/0!</v>
      </c>
      <c r="F17" s="293" t="e">
        <f>D17/'5ОР '!C6</f>
        <v>#DIV/0!</v>
      </c>
      <c r="G17" s="11"/>
    </row>
    <row r="18" spans="1:7" ht="12.75">
      <c r="A18" s="19"/>
      <c r="B18" s="33" t="s">
        <v>79</v>
      </c>
      <c r="C18" s="294">
        <f>SUM(C19:C24)</f>
        <v>0</v>
      </c>
      <c r="D18" s="295">
        <f>SUM(D19:D24)</f>
        <v>0</v>
      </c>
      <c r="E18" s="293" t="e">
        <f>D18/2пп!H63</f>
        <v>#DIV/0!</v>
      </c>
      <c r="F18" s="293" t="e">
        <f>D18/'5ОР '!C6</f>
        <v>#DIV/0!</v>
      </c>
      <c r="G18" s="11"/>
    </row>
    <row r="19" spans="1:7" ht="12.75">
      <c r="A19" s="19"/>
      <c r="B19" s="33" t="s">
        <v>395</v>
      </c>
      <c r="C19" s="296"/>
      <c r="D19" s="296"/>
      <c r="E19" s="297"/>
      <c r="F19" s="297"/>
      <c r="G19" s="11"/>
    </row>
    <row r="20" spans="1:7" ht="12.75">
      <c r="A20" s="19"/>
      <c r="B20" s="33" t="s">
        <v>388</v>
      </c>
      <c r="C20" s="296"/>
      <c r="D20" s="296"/>
      <c r="E20" s="297"/>
      <c r="F20" s="297"/>
      <c r="G20" s="11"/>
    </row>
    <row r="21" spans="1:7" ht="12.75">
      <c r="A21" s="19"/>
      <c r="B21" s="33" t="s">
        <v>269</v>
      </c>
      <c r="C21" s="296"/>
      <c r="D21" s="296"/>
      <c r="E21" s="297"/>
      <c r="F21" s="297"/>
      <c r="G21" s="11"/>
    </row>
    <row r="22" spans="1:7" ht="12.75">
      <c r="A22" s="19"/>
      <c r="B22" s="33" t="s">
        <v>328</v>
      </c>
      <c r="C22" s="296"/>
      <c r="D22" s="296"/>
      <c r="E22" s="297"/>
      <c r="F22" s="297"/>
      <c r="G22" s="11"/>
    </row>
    <row r="23" spans="1:7" ht="12.75">
      <c r="A23" s="19"/>
      <c r="B23" s="33" t="s">
        <v>327</v>
      </c>
      <c r="C23" s="296"/>
      <c r="D23" s="296"/>
      <c r="E23" s="297"/>
      <c r="F23" s="297"/>
      <c r="G23" s="11"/>
    </row>
    <row r="24" spans="1:7" ht="12.75">
      <c r="A24" s="19"/>
      <c r="B24" s="33" t="s">
        <v>184</v>
      </c>
      <c r="C24" s="296"/>
      <c r="D24" s="296"/>
      <c r="E24" s="297"/>
      <c r="F24" s="297"/>
      <c r="G24" s="11"/>
    </row>
    <row r="25" spans="1:7" ht="12.75">
      <c r="A25" s="19"/>
      <c r="B25" s="33" t="s">
        <v>380</v>
      </c>
      <c r="C25" s="296"/>
      <c r="D25" s="296"/>
      <c r="E25" s="293" t="e">
        <f>D25/2пп!H63</f>
        <v>#DIV/0!</v>
      </c>
      <c r="F25" s="293" t="e">
        <f>D25/'5ОР '!C6</f>
        <v>#DIV/0!</v>
      </c>
      <c r="G25" s="11"/>
    </row>
    <row r="26" spans="1:7" ht="12.75">
      <c r="A26" s="19"/>
      <c r="B26" s="33" t="s">
        <v>373</v>
      </c>
      <c r="C26" s="296"/>
      <c r="D26" s="296"/>
      <c r="E26" s="293" t="e">
        <f>D26/2пп!H63</f>
        <v>#DIV/0!</v>
      </c>
      <c r="F26" s="293" t="e">
        <f>D26/'5ОР '!C6</f>
        <v>#DIV/0!</v>
      </c>
      <c r="G26" s="11"/>
    </row>
    <row r="27" spans="1:7" ht="12.75">
      <c r="A27" s="19">
        <v>3</v>
      </c>
      <c r="B27" s="95" t="s">
        <v>194</v>
      </c>
      <c r="C27" s="291">
        <f>SUM(C29:C36)</f>
        <v>0</v>
      </c>
      <c r="D27" s="292">
        <f>SUM(D29:D36)</f>
        <v>0</v>
      </c>
      <c r="E27" s="293" t="e">
        <f>D27/2пп!H63</f>
        <v>#DIV/0!</v>
      </c>
      <c r="F27" s="293" t="e">
        <f>D27/'5ОР '!C6</f>
        <v>#DIV/0!</v>
      </c>
      <c r="G27" s="11"/>
    </row>
    <row r="28" spans="1:7" ht="12.75">
      <c r="A28" s="19"/>
      <c r="B28" s="33" t="s">
        <v>172</v>
      </c>
      <c r="C28" s="294">
        <f>SUM(C29:C34)</f>
        <v>0</v>
      </c>
      <c r="D28" s="295">
        <f>SUM(D29:D34)</f>
        <v>0</v>
      </c>
      <c r="E28" s="293" t="e">
        <f>D28/2пп!H63</f>
        <v>#DIV/0!</v>
      </c>
      <c r="F28" s="293" t="e">
        <f>D28/'5ОР '!C6</f>
        <v>#DIV/0!</v>
      </c>
      <c r="G28" s="11"/>
    </row>
    <row r="29" spans="1:7" ht="12.75">
      <c r="A29" s="19"/>
      <c r="B29" s="33" t="s">
        <v>395</v>
      </c>
      <c r="C29" s="296"/>
      <c r="D29" s="296"/>
      <c r="E29" s="297"/>
      <c r="F29" s="297"/>
      <c r="G29" s="11"/>
    </row>
    <row r="30" spans="1:7" ht="12.75">
      <c r="A30" s="19"/>
      <c r="B30" s="33" t="s">
        <v>388</v>
      </c>
      <c r="C30" s="296"/>
      <c r="D30" s="296"/>
      <c r="E30" s="297"/>
      <c r="F30" s="297"/>
      <c r="G30" s="11"/>
    </row>
    <row r="31" spans="1:7" ht="12.75">
      <c r="A31" s="19"/>
      <c r="B31" s="33" t="s">
        <v>269</v>
      </c>
      <c r="C31" s="296"/>
      <c r="D31" s="296"/>
      <c r="E31" s="297"/>
      <c r="F31" s="297"/>
      <c r="G31" s="11"/>
    </row>
    <row r="32" spans="1:7" ht="12.75">
      <c r="A32" s="19"/>
      <c r="B32" s="33" t="s">
        <v>328</v>
      </c>
      <c r="C32" s="296"/>
      <c r="D32" s="296"/>
      <c r="E32" s="297"/>
      <c r="F32" s="297"/>
      <c r="G32" s="11"/>
    </row>
    <row r="33" spans="1:7" ht="12.75">
      <c r="A33" s="19"/>
      <c r="B33" s="33" t="s">
        <v>263</v>
      </c>
      <c r="C33" s="296"/>
      <c r="D33" s="296"/>
      <c r="E33" s="297"/>
      <c r="F33" s="297"/>
      <c r="G33" s="11"/>
    </row>
    <row r="34" spans="1:7" ht="12.75">
      <c r="A34" s="19"/>
      <c r="B34" s="33" t="s">
        <v>184</v>
      </c>
      <c r="C34" s="296"/>
      <c r="D34" s="296"/>
      <c r="E34" s="297"/>
      <c r="F34" s="297"/>
      <c r="G34" s="11"/>
    </row>
    <row r="35" spans="1:7" ht="12.75">
      <c r="A35" s="19"/>
      <c r="B35" s="33" t="s">
        <v>380</v>
      </c>
      <c r="C35" s="296"/>
      <c r="D35" s="296"/>
      <c r="E35" s="293" t="e">
        <f>D35/2пп!H63</f>
        <v>#DIV/0!</v>
      </c>
      <c r="F35" s="293" t="e">
        <f>D35/'5ОР '!C6</f>
        <v>#DIV/0!</v>
      </c>
      <c r="G35" s="11"/>
    </row>
    <row r="36" spans="1:7" ht="12.75">
      <c r="A36" s="19"/>
      <c r="B36" s="33" t="s">
        <v>373</v>
      </c>
      <c r="C36" s="296"/>
      <c r="D36" s="296"/>
      <c r="E36" s="293" t="e">
        <f>D36/2пп!H63</f>
        <v>#DIV/0!</v>
      </c>
      <c r="F36" s="293" t="e">
        <f>D36/'5ОР '!C6</f>
        <v>#DIV/0!</v>
      </c>
      <c r="G36" s="11"/>
    </row>
    <row r="37" spans="1:7" ht="12.75">
      <c r="A37" s="19">
        <v>4</v>
      </c>
      <c r="B37" s="95" t="s">
        <v>195</v>
      </c>
      <c r="C37" s="291">
        <f>SUM(C39:C46)</f>
        <v>0</v>
      </c>
      <c r="D37" s="292">
        <f>SUM(D39:D46)</f>
        <v>0</v>
      </c>
      <c r="E37" s="293" t="e">
        <f>D37/2пп!H63</f>
        <v>#DIV/0!</v>
      </c>
      <c r="F37" s="293" t="e">
        <f>D37/'5ОР '!C6</f>
        <v>#DIV/0!</v>
      </c>
      <c r="G37" s="11"/>
    </row>
    <row r="38" spans="1:7" ht="12.75">
      <c r="A38" s="19"/>
      <c r="B38" s="33" t="s">
        <v>79</v>
      </c>
      <c r="C38" s="294">
        <f>SUM(C39:C44)</f>
        <v>0</v>
      </c>
      <c r="D38" s="295">
        <f>SUM(D39:D44)</f>
        <v>0</v>
      </c>
      <c r="E38" s="293" t="e">
        <f>D38/2пп!H63</f>
        <v>#DIV/0!</v>
      </c>
      <c r="F38" s="293" t="e">
        <f>D38/'5ОР '!C6</f>
        <v>#DIV/0!</v>
      </c>
      <c r="G38" s="11"/>
    </row>
    <row r="39" spans="1:7" ht="12.75">
      <c r="A39" s="19"/>
      <c r="B39" s="33" t="s">
        <v>395</v>
      </c>
      <c r="C39" s="296"/>
      <c r="D39" s="296"/>
      <c r="E39" s="297"/>
      <c r="F39" s="297"/>
      <c r="G39" s="11"/>
    </row>
    <row r="40" spans="1:7" ht="12.75">
      <c r="A40" s="19"/>
      <c r="B40" s="33" t="s">
        <v>388</v>
      </c>
      <c r="C40" s="296"/>
      <c r="D40" s="296"/>
      <c r="E40" s="297"/>
      <c r="F40" s="297"/>
      <c r="G40" s="11"/>
    </row>
    <row r="41" spans="1:7" ht="12.75">
      <c r="A41" s="19"/>
      <c r="B41" s="33" t="s">
        <v>269</v>
      </c>
      <c r="C41" s="296"/>
      <c r="D41" s="296"/>
      <c r="E41" s="297"/>
      <c r="F41" s="297"/>
      <c r="G41" s="11"/>
    </row>
    <row r="42" spans="1:7" ht="12.75">
      <c r="A42" s="19"/>
      <c r="B42" s="33" t="s">
        <v>328</v>
      </c>
      <c r="C42" s="296"/>
      <c r="D42" s="296"/>
      <c r="E42" s="297"/>
      <c r="F42" s="297"/>
      <c r="G42" s="11"/>
    </row>
    <row r="43" spans="1:7" ht="12.75">
      <c r="A43" s="19"/>
      <c r="B43" s="33" t="s">
        <v>327</v>
      </c>
      <c r="C43" s="296"/>
      <c r="D43" s="296"/>
      <c r="E43" s="297"/>
      <c r="F43" s="297"/>
      <c r="G43" s="11"/>
    </row>
    <row r="44" spans="1:7" ht="12.75">
      <c r="A44" s="19"/>
      <c r="B44" s="33" t="s">
        <v>184</v>
      </c>
      <c r="C44" s="296"/>
      <c r="D44" s="296"/>
      <c r="E44" s="297"/>
      <c r="F44" s="297"/>
      <c r="G44" s="11"/>
    </row>
    <row r="45" spans="1:7" ht="12.75">
      <c r="A45" s="19"/>
      <c r="B45" s="33" t="s">
        <v>380</v>
      </c>
      <c r="C45" s="296"/>
      <c r="D45" s="296"/>
      <c r="E45" s="293" t="e">
        <f>D45/2пп!H63</f>
        <v>#DIV/0!</v>
      </c>
      <c r="F45" s="293" t="e">
        <f>D45/'5ОР '!C6</f>
        <v>#DIV/0!</v>
      </c>
      <c r="G45" s="11"/>
    </row>
    <row r="46" spans="1:7" ht="12.75">
      <c r="A46" s="19"/>
      <c r="B46" s="33" t="s">
        <v>373</v>
      </c>
      <c r="C46" s="296"/>
      <c r="D46" s="296"/>
      <c r="E46" s="293" t="e">
        <f>D46/2пп!H63</f>
        <v>#DIV/0!</v>
      </c>
      <c r="F46" s="293" t="e">
        <f>D46/'5ОР '!C6</f>
        <v>#DIV/0!</v>
      </c>
      <c r="G46" s="11"/>
    </row>
    <row r="47" spans="1:7" ht="25.5">
      <c r="A47" s="298">
        <v>5</v>
      </c>
      <c r="B47" s="95" t="s">
        <v>400</v>
      </c>
      <c r="C47" s="291">
        <f>SUM(C48:C53)</f>
        <v>0</v>
      </c>
      <c r="D47" s="292">
        <f>SUM(D48:D53)</f>
        <v>0</v>
      </c>
      <c r="E47" s="293" t="e">
        <f>D47/2пп!H63</f>
        <v>#DIV/0!</v>
      </c>
      <c r="F47" s="293" t="e">
        <f>D47/'5ОР '!C6</f>
        <v>#DIV/0!</v>
      </c>
      <c r="G47" s="11"/>
    </row>
    <row r="48" spans="1:7" ht="12.75">
      <c r="A48" s="299"/>
      <c r="B48" s="33" t="s">
        <v>395</v>
      </c>
      <c r="C48" s="296"/>
      <c r="D48" s="296"/>
      <c r="E48" s="297"/>
      <c r="F48" s="297"/>
      <c r="G48" s="11"/>
    </row>
    <row r="49" spans="1:7" ht="12.75">
      <c r="A49" s="299"/>
      <c r="B49" s="33" t="s">
        <v>388</v>
      </c>
      <c r="C49" s="296"/>
      <c r="D49" s="296"/>
      <c r="E49" s="297"/>
      <c r="F49" s="297"/>
      <c r="G49" s="11"/>
    </row>
    <row r="50" spans="1:7" ht="12.75">
      <c r="A50" s="299"/>
      <c r="B50" s="33" t="s">
        <v>269</v>
      </c>
      <c r="C50" s="296"/>
      <c r="D50" s="296"/>
      <c r="E50" s="297"/>
      <c r="F50" s="297"/>
      <c r="G50" s="11"/>
    </row>
    <row r="51" spans="1:7" ht="12.75">
      <c r="A51" s="299"/>
      <c r="B51" s="33" t="s">
        <v>328</v>
      </c>
      <c r="C51" s="296"/>
      <c r="D51" s="296"/>
      <c r="E51" s="297"/>
      <c r="F51" s="297"/>
      <c r="G51" s="11"/>
    </row>
    <row r="52" spans="1:7" ht="12.75">
      <c r="A52" s="299"/>
      <c r="B52" s="33" t="s">
        <v>263</v>
      </c>
      <c r="C52" s="296"/>
      <c r="D52" s="296"/>
      <c r="E52" s="297"/>
      <c r="F52" s="297"/>
      <c r="G52" s="11"/>
    </row>
    <row r="53" spans="1:7" ht="12.75">
      <c r="A53" s="300"/>
      <c r="B53" s="33" t="s">
        <v>132</v>
      </c>
      <c r="C53" s="296"/>
      <c r="D53" s="296"/>
      <c r="E53" s="297"/>
      <c r="F53" s="297"/>
      <c r="G53" s="11"/>
    </row>
    <row r="54" spans="1:7" ht="25.5">
      <c r="A54" s="298">
        <v>6</v>
      </c>
      <c r="B54" s="95" t="s">
        <v>302</v>
      </c>
      <c r="C54" s="291">
        <f>SUM(C55:C60)</f>
        <v>0</v>
      </c>
      <c r="D54" s="292">
        <f>SUM(D55:D60)</f>
        <v>0</v>
      </c>
      <c r="E54" s="293" t="e">
        <f>D54/2пп!H63</f>
        <v>#DIV/0!</v>
      </c>
      <c r="F54" s="293" t="e">
        <f>D54/'5ОР '!C6</f>
        <v>#DIV/0!</v>
      </c>
      <c r="G54" s="11"/>
    </row>
    <row r="55" spans="1:7" ht="12.75">
      <c r="A55" s="299"/>
      <c r="B55" s="33" t="s">
        <v>395</v>
      </c>
      <c r="C55" s="296"/>
      <c r="D55" s="296"/>
      <c r="E55" s="297"/>
      <c r="F55" s="297"/>
      <c r="G55" s="11"/>
    </row>
    <row r="56" spans="1:7" ht="12.75">
      <c r="A56" s="299"/>
      <c r="B56" s="33" t="s">
        <v>388</v>
      </c>
      <c r="C56" s="296"/>
      <c r="D56" s="296"/>
      <c r="E56" s="297"/>
      <c r="F56" s="297"/>
      <c r="G56" s="11"/>
    </row>
    <row r="57" spans="1:7" ht="12.75">
      <c r="A57" s="299"/>
      <c r="B57" s="33" t="s">
        <v>269</v>
      </c>
      <c r="C57" s="296"/>
      <c r="D57" s="296"/>
      <c r="E57" s="297"/>
      <c r="F57" s="297"/>
      <c r="G57" s="11"/>
    </row>
    <row r="58" spans="1:7" ht="12.75">
      <c r="A58" s="299"/>
      <c r="B58" s="33" t="s">
        <v>328</v>
      </c>
      <c r="C58" s="296"/>
      <c r="D58" s="296"/>
      <c r="E58" s="297"/>
      <c r="F58" s="297"/>
      <c r="G58" s="11"/>
    </row>
    <row r="59" spans="1:7" ht="12.75">
      <c r="A59" s="299"/>
      <c r="B59" s="33" t="s">
        <v>327</v>
      </c>
      <c r="C59" s="296"/>
      <c r="D59" s="296"/>
      <c r="E59" s="297"/>
      <c r="F59" s="297"/>
      <c r="G59" s="11"/>
    </row>
    <row r="60" spans="1:7" ht="12.75">
      <c r="A60" s="300"/>
      <c r="B60" s="33" t="s">
        <v>184</v>
      </c>
      <c r="C60" s="296"/>
      <c r="D60" s="296"/>
      <c r="E60" s="297"/>
      <c r="F60" s="297"/>
      <c r="G60" s="11"/>
    </row>
    <row r="61" spans="1:7" ht="12.75">
      <c r="A61" s="19">
        <v>7</v>
      </c>
      <c r="B61" s="95" t="s">
        <v>277</v>
      </c>
      <c r="C61" s="291">
        <f>SUM(C62:C63)</f>
        <v>0</v>
      </c>
      <c r="D61" s="292">
        <f>SUM(D62:D63)</f>
        <v>0</v>
      </c>
      <c r="E61" s="293" t="e">
        <f>D61/2пп!H63</f>
        <v>#DIV/0!</v>
      </c>
      <c r="F61" s="293" t="e">
        <f>D61/'5ОР '!C6</f>
        <v>#DIV/0!</v>
      </c>
      <c r="G61" s="11"/>
    </row>
    <row r="62" spans="1:7" ht="12.75">
      <c r="A62" s="19"/>
      <c r="B62" s="33" t="s">
        <v>251</v>
      </c>
      <c r="C62" s="296"/>
      <c r="D62" s="301"/>
      <c r="E62" s="297"/>
      <c r="F62" s="297"/>
      <c r="G62" s="11"/>
    </row>
    <row r="63" spans="1:7" ht="12.75">
      <c r="A63" s="19"/>
      <c r="B63" s="33" t="s">
        <v>399</v>
      </c>
      <c r="C63" s="296"/>
      <c r="D63" s="301"/>
      <c r="E63" s="297"/>
      <c r="F63" s="297"/>
      <c r="G63" s="11"/>
    </row>
    <row r="64" spans="1:7" ht="12.75">
      <c r="A64" s="19">
        <v>8</v>
      </c>
      <c r="B64" s="95" t="s">
        <v>182</v>
      </c>
      <c r="C64" s="291">
        <f>SUM(C65:C67)</f>
        <v>0</v>
      </c>
      <c r="D64" s="292">
        <f>SUM(D65:D67)</f>
        <v>0</v>
      </c>
      <c r="E64" s="293" t="e">
        <f>D64/2пп!H63</f>
        <v>#DIV/0!</v>
      </c>
      <c r="F64" s="293" t="e">
        <f>D64/'5ОР '!C6</f>
        <v>#DIV/0!</v>
      </c>
      <c r="G64" s="11"/>
    </row>
    <row r="65" spans="1:7" ht="12.75">
      <c r="A65" s="19"/>
      <c r="B65" s="33" t="s">
        <v>95</v>
      </c>
      <c r="C65" s="296"/>
      <c r="D65" s="301"/>
      <c r="E65" s="297"/>
      <c r="F65" s="297"/>
      <c r="G65" s="11"/>
    </row>
    <row r="66" spans="1:7" ht="12.75">
      <c r="A66" s="19"/>
      <c r="B66" s="33" t="s">
        <v>165</v>
      </c>
      <c r="C66" s="296"/>
      <c r="D66" s="301"/>
      <c r="E66" s="297"/>
      <c r="F66" s="297"/>
      <c r="G66" s="11"/>
    </row>
    <row r="67" spans="1:7" ht="12.75">
      <c r="A67" s="19"/>
      <c r="B67" s="33" t="s">
        <v>282</v>
      </c>
      <c r="C67" s="296"/>
      <c r="D67" s="301"/>
      <c r="E67" s="297"/>
      <c r="F67" s="297"/>
      <c r="G67" s="11"/>
    </row>
    <row r="68" spans="1:7" ht="12.75">
      <c r="A68" s="19">
        <v>9</v>
      </c>
      <c r="B68" s="95" t="s">
        <v>401</v>
      </c>
      <c r="C68" s="291">
        <f>SUM(C69:C71)</f>
        <v>0</v>
      </c>
      <c r="D68" s="292">
        <f>SUM(D69:D71)</f>
        <v>0</v>
      </c>
      <c r="E68" s="293" t="e">
        <f>D68/2пп!H63</f>
        <v>#DIV/0!</v>
      </c>
      <c r="F68" s="293" t="e">
        <f>D68/'5ОР '!C6</f>
        <v>#DIV/0!</v>
      </c>
      <c r="G68" s="11"/>
    </row>
    <row r="69" spans="1:7" ht="12.75">
      <c r="A69" s="19"/>
      <c r="B69" s="33" t="s">
        <v>67</v>
      </c>
      <c r="C69" s="296"/>
      <c r="D69" s="301"/>
      <c r="E69" s="297"/>
      <c r="F69" s="297"/>
      <c r="G69" s="11"/>
    </row>
    <row r="70" spans="1:7" ht="12.75">
      <c r="A70" s="19"/>
      <c r="B70" s="33" t="s">
        <v>64</v>
      </c>
      <c r="C70" s="296"/>
      <c r="D70" s="301"/>
      <c r="E70" s="297"/>
      <c r="F70" s="297"/>
      <c r="G70" s="11"/>
    </row>
    <row r="71" spans="1:7" ht="12.75">
      <c r="A71" s="19"/>
      <c r="B71" s="33" t="s">
        <v>408</v>
      </c>
      <c r="C71" s="296"/>
      <c r="D71" s="301"/>
      <c r="E71" s="297"/>
      <c r="F71" s="297"/>
      <c r="G71" s="11"/>
    </row>
    <row r="72" spans="1:7" ht="12.75">
      <c r="A72" s="302">
        <v>10</v>
      </c>
      <c r="B72" s="95" t="s">
        <v>32</v>
      </c>
      <c r="C72" s="291">
        <f>SUM(C73:C76)</f>
        <v>0</v>
      </c>
      <c r="D72" s="292">
        <f>SUM(D73:D76)</f>
        <v>0</v>
      </c>
      <c r="E72" s="293" t="e">
        <f>D72/2пп!H63</f>
        <v>#DIV/0!</v>
      </c>
      <c r="F72" s="293" t="e">
        <f>D72/'5ОР '!C6</f>
        <v>#DIV/0!</v>
      </c>
      <c r="G72" s="11"/>
    </row>
    <row r="73" spans="1:7" ht="12.75">
      <c r="A73" s="303"/>
      <c r="B73" s="33" t="s">
        <v>56</v>
      </c>
      <c r="C73" s="296"/>
      <c r="D73" s="301"/>
      <c r="E73" s="297"/>
      <c r="F73" s="297"/>
      <c r="G73" s="11"/>
    </row>
    <row r="74" spans="1:7" ht="12.75">
      <c r="A74" s="303"/>
      <c r="B74" s="33" t="s">
        <v>137</v>
      </c>
      <c r="C74" s="296"/>
      <c r="D74" s="301"/>
      <c r="E74" s="297"/>
      <c r="F74" s="297"/>
      <c r="G74" s="11"/>
    </row>
    <row r="75" spans="1:7" ht="12.75">
      <c r="A75" s="303"/>
      <c r="B75" s="33" t="s">
        <v>258</v>
      </c>
      <c r="C75" s="296"/>
      <c r="D75" s="301"/>
      <c r="E75" s="297"/>
      <c r="F75" s="297"/>
      <c r="G75" s="11"/>
    </row>
    <row r="76" spans="1:7" ht="12.75">
      <c r="A76" s="139"/>
      <c r="B76" s="33" t="s">
        <v>412</v>
      </c>
      <c r="C76" s="296"/>
      <c r="D76" s="301"/>
      <c r="E76" s="297"/>
      <c r="F76" s="297"/>
      <c r="G76" s="11"/>
    </row>
    <row r="77" spans="1:7" ht="15.75" customHeight="1">
      <c r="A77" s="37"/>
      <c r="B77" s="304"/>
      <c r="C77" s="305" t="s">
        <v>135</v>
      </c>
      <c r="D77" s="306">
        <f>SUM((((((((((D72+D68)+D64)+D61)+D54)+D47)+D37)+D27)+D17)+D7))</f>
        <v>0</v>
      </c>
      <c r="E77" s="307" t="e">
        <f>D77/2пп!H63</f>
        <v>#DIV/0!</v>
      </c>
      <c r="F77" s="307" t="e">
        <f>D77/'5ОР '!C6</f>
        <v>#DIV/0!</v>
      </c>
      <c r="G77" s="11"/>
    </row>
  </sheetData>
  <sheetProtection/>
  <mergeCells count="102">
    <mergeCell ref="C3:D3"/>
    <mergeCell ref="E3:F3"/>
    <mergeCell ref="G3:H3"/>
    <mergeCell ref="I3:J3"/>
    <mergeCell ref="W3:X3"/>
    <mergeCell ref="Y3:Z3"/>
    <mergeCell ref="K3:L3"/>
    <mergeCell ref="M3:N3"/>
    <mergeCell ref="O3:P3"/>
    <mergeCell ref="Q3:R3"/>
    <mergeCell ref="S3:T3"/>
    <mergeCell ref="U3:V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M3:CN3"/>
    <mergeCell ref="CO3:CP3"/>
    <mergeCell ref="CI3:CJ3"/>
    <mergeCell ref="CK3:CL3"/>
    <mergeCell ref="CE3:CF3"/>
    <mergeCell ref="CG3:CH3"/>
    <mergeCell ref="CY3:CZ3"/>
    <mergeCell ref="C4:D4"/>
    <mergeCell ref="E4:F4"/>
    <mergeCell ref="G4:H4"/>
    <mergeCell ref="I4:J4"/>
    <mergeCell ref="K4:L4"/>
    <mergeCell ref="M4:N4"/>
    <mergeCell ref="O4:P4"/>
    <mergeCell ref="CU3:CV3"/>
    <mergeCell ref="CW3:CX3"/>
    <mergeCell ref="CQ3:CR3"/>
    <mergeCell ref="CS3:CT3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CY4:CZ4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Z77"/>
  <sheetViews>
    <sheetView tabSelected="1" zoomScalePageLayoutView="0" workbookViewId="0" topLeftCell="A64">
      <pane xSplit="2" topLeftCell="C1" activePane="topRight" state="frozen"/>
      <selection pane="topLeft" activeCell="A1" sqref="A1"/>
      <selection pane="topRight" activeCell="D28" sqref="D28"/>
    </sheetView>
  </sheetViews>
  <sheetFormatPr defaultColWidth="9.140625" defaultRowHeight="15.75" customHeight="1"/>
  <cols>
    <col min="1" max="1" width="3.7109375" style="0" customWidth="1"/>
    <col min="2" max="2" width="69.421875" style="0" customWidth="1"/>
    <col min="3" max="3" width="12.57421875" style="0" customWidth="1"/>
    <col min="4" max="4" width="18.28125" style="0" customWidth="1"/>
    <col min="5" max="5" width="13.28125" style="0" customWidth="1"/>
    <col min="6" max="6" width="12.7109375" style="0" customWidth="1"/>
    <col min="7" max="88" width="8.7109375" style="0" customWidth="1"/>
    <col min="89" max="104" width="9.140625" style="0" customWidth="1"/>
  </cols>
  <sheetData>
    <row r="1" spans="1:6" ht="18.75">
      <c r="A1" s="1" t="s">
        <v>89</v>
      </c>
      <c r="F1" s="283" t="s">
        <v>363</v>
      </c>
    </row>
    <row r="2" spans="1:6" ht="18.75">
      <c r="A2" s="5"/>
      <c r="B2" s="114" t="s">
        <v>420</v>
      </c>
      <c r="C2" s="284" t="s">
        <v>417</v>
      </c>
      <c r="D2" s="5"/>
      <c r="E2" s="5"/>
      <c r="F2" s="5"/>
    </row>
    <row r="3" spans="1:104" ht="18.75">
      <c r="A3" s="285"/>
      <c r="B3" s="285"/>
      <c r="C3" s="470" t="s">
        <v>135</v>
      </c>
      <c r="D3" s="471"/>
      <c r="E3" s="472" t="s">
        <v>256</v>
      </c>
      <c r="F3" s="473"/>
      <c r="G3" s="474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  <c r="CC3" s="475"/>
      <c r="CD3" s="475"/>
      <c r="CE3" s="475"/>
      <c r="CF3" s="475"/>
      <c r="CG3" s="475"/>
      <c r="CH3" s="475"/>
      <c r="CI3" s="475"/>
      <c r="CJ3" s="475"/>
      <c r="CK3" s="475"/>
      <c r="CL3" s="475"/>
      <c r="CM3" s="475"/>
      <c r="CN3" s="475"/>
      <c r="CO3" s="475"/>
      <c r="CP3" s="475"/>
      <c r="CQ3" s="475"/>
      <c r="CR3" s="475"/>
      <c r="CS3" s="475"/>
      <c r="CT3" s="475"/>
      <c r="CU3" s="475"/>
      <c r="CV3" s="475"/>
      <c r="CW3" s="475"/>
      <c r="CX3" s="475"/>
      <c r="CY3" s="475"/>
      <c r="CZ3" s="475"/>
    </row>
    <row r="4" spans="1:104" ht="18.75">
      <c r="A4" s="197"/>
      <c r="B4" s="197"/>
      <c r="C4" s="464"/>
      <c r="D4" s="465"/>
      <c r="E4" s="466"/>
      <c r="F4" s="467"/>
      <c r="G4" s="468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D4" s="469"/>
      <c r="BE4" s="469"/>
      <c r="BF4" s="469"/>
      <c r="BG4" s="469"/>
      <c r="BH4" s="469"/>
      <c r="BI4" s="469"/>
      <c r="BJ4" s="469"/>
      <c r="BK4" s="469"/>
      <c r="BL4" s="469"/>
      <c r="BM4" s="469"/>
      <c r="BN4" s="469"/>
      <c r="BO4" s="469"/>
      <c r="BP4" s="469"/>
      <c r="BQ4" s="469"/>
      <c r="BR4" s="469"/>
      <c r="BS4" s="469"/>
      <c r="BT4" s="469"/>
      <c r="BU4" s="469"/>
      <c r="BV4" s="469"/>
      <c r="BW4" s="469"/>
      <c r="BX4" s="469"/>
      <c r="BY4" s="469"/>
      <c r="BZ4" s="469"/>
      <c r="CA4" s="469"/>
      <c r="CB4" s="469"/>
      <c r="CC4" s="469"/>
      <c r="CD4" s="469"/>
      <c r="CE4" s="469"/>
      <c r="CF4" s="469"/>
      <c r="CG4" s="469"/>
      <c r="CH4" s="469"/>
      <c r="CI4" s="469"/>
      <c r="CJ4" s="469"/>
      <c r="CK4" s="469"/>
      <c r="CL4" s="469"/>
      <c r="CM4" s="469"/>
      <c r="CN4" s="469"/>
      <c r="CO4" s="469"/>
      <c r="CP4" s="469"/>
      <c r="CQ4" s="469"/>
      <c r="CR4" s="469"/>
      <c r="CS4" s="469"/>
      <c r="CT4" s="469"/>
      <c r="CU4" s="469"/>
      <c r="CV4" s="469"/>
      <c r="CW4" s="469"/>
      <c r="CX4" s="469"/>
      <c r="CY4" s="469"/>
      <c r="CZ4" s="469"/>
    </row>
    <row r="5" spans="1:7" ht="37.5">
      <c r="A5" s="286" t="s">
        <v>285</v>
      </c>
      <c r="B5" s="287" t="s">
        <v>133</v>
      </c>
      <c r="C5" s="288" t="s">
        <v>369</v>
      </c>
      <c r="D5" s="288" t="s">
        <v>321</v>
      </c>
      <c r="E5" s="289" t="s">
        <v>203</v>
      </c>
      <c r="F5" s="289" t="s">
        <v>344</v>
      </c>
      <c r="G5" s="11"/>
    </row>
    <row r="6" spans="1:7" ht="15.75" customHeight="1">
      <c r="A6" s="14">
        <v>1</v>
      </c>
      <c r="B6" s="14">
        <v>2</v>
      </c>
      <c r="C6" s="290">
        <v>3</v>
      </c>
      <c r="D6" s="290">
        <v>4</v>
      </c>
      <c r="E6" s="14">
        <v>3</v>
      </c>
      <c r="F6" s="14">
        <v>4</v>
      </c>
      <c r="G6" s="11"/>
    </row>
    <row r="7" spans="1:7" ht="12.75">
      <c r="A7" s="19">
        <v>1</v>
      </c>
      <c r="B7" s="95" t="s">
        <v>376</v>
      </c>
      <c r="C7" s="308">
        <v>79</v>
      </c>
      <c r="D7" s="309">
        <v>237</v>
      </c>
      <c r="E7" s="309">
        <f>D7/3сп!H41</f>
        <v>237</v>
      </c>
      <c r="F7" s="309">
        <f>D7/'5ОР '!D6</f>
        <v>237</v>
      </c>
      <c r="G7" s="11"/>
    </row>
    <row r="8" spans="1:7" ht="12.75">
      <c r="A8" s="19"/>
      <c r="B8" s="33" t="s">
        <v>172</v>
      </c>
      <c r="C8" s="310">
        <v>79</v>
      </c>
      <c r="D8" s="311">
        <v>237</v>
      </c>
      <c r="E8" s="309">
        <f>D8/3сп!H41</f>
        <v>237</v>
      </c>
      <c r="F8" s="309">
        <f>D8/'5ОР '!D6</f>
        <v>237</v>
      </c>
      <c r="G8" s="11"/>
    </row>
    <row r="9" spans="1:7" ht="12.75">
      <c r="A9" s="19"/>
      <c r="B9" s="33" t="s">
        <v>395</v>
      </c>
      <c r="C9" s="296">
        <v>0</v>
      </c>
      <c r="D9" s="296">
        <v>0</v>
      </c>
      <c r="E9" s="312"/>
      <c r="F9" s="312"/>
      <c r="G9" s="11"/>
    </row>
    <row r="10" spans="1:7" ht="12.75">
      <c r="A10" s="19"/>
      <c r="B10" s="33" t="s">
        <v>388</v>
      </c>
      <c r="C10" s="296">
        <v>5</v>
      </c>
      <c r="D10" s="296">
        <v>15</v>
      </c>
      <c r="E10" s="312"/>
      <c r="F10" s="312"/>
      <c r="G10" s="11"/>
    </row>
    <row r="11" spans="1:7" ht="12.75">
      <c r="A11" s="19"/>
      <c r="B11" s="33" t="s">
        <v>269</v>
      </c>
      <c r="C11" s="296">
        <v>48</v>
      </c>
      <c r="D11" s="296">
        <v>144</v>
      </c>
      <c r="E11" s="312"/>
      <c r="F11" s="312"/>
      <c r="G11" s="11"/>
    </row>
    <row r="12" spans="1:7" ht="12.75">
      <c r="A12" s="19"/>
      <c r="B12" s="33" t="s">
        <v>328</v>
      </c>
      <c r="C12" s="296">
        <v>26</v>
      </c>
      <c r="D12" s="296">
        <v>78</v>
      </c>
      <c r="E12" s="312"/>
      <c r="F12" s="312"/>
      <c r="G12" s="11"/>
    </row>
    <row r="13" spans="1:7" ht="12.75">
      <c r="A13" s="19"/>
      <c r="B13" s="33" t="s">
        <v>327</v>
      </c>
      <c r="C13" s="296">
        <v>0</v>
      </c>
      <c r="D13" s="296">
        <v>0</v>
      </c>
      <c r="E13" s="312"/>
      <c r="F13" s="312"/>
      <c r="G13" s="11"/>
    </row>
    <row r="14" spans="1:7" ht="12.75">
      <c r="A14" s="19"/>
      <c r="B14" s="33" t="s">
        <v>184</v>
      </c>
      <c r="C14" s="296">
        <v>0</v>
      </c>
      <c r="D14" s="296">
        <v>0</v>
      </c>
      <c r="E14" s="312"/>
      <c r="F14" s="312"/>
      <c r="G14" s="11"/>
    </row>
    <row r="15" spans="1:7" ht="12.75">
      <c r="A15" s="19"/>
      <c r="B15" s="33" t="s">
        <v>380</v>
      </c>
      <c r="C15" s="296">
        <v>0</v>
      </c>
      <c r="D15" s="296">
        <v>0</v>
      </c>
      <c r="E15" s="309">
        <f>D15/3сп!H41</f>
        <v>0</v>
      </c>
      <c r="F15" s="309">
        <f>D15/'5ОР '!D6</f>
        <v>0</v>
      </c>
      <c r="G15" s="11"/>
    </row>
    <row r="16" spans="1:7" ht="12.75">
      <c r="A16" s="19"/>
      <c r="B16" s="33" t="s">
        <v>264</v>
      </c>
      <c r="C16" s="296">
        <v>0</v>
      </c>
      <c r="D16" s="296">
        <v>0</v>
      </c>
      <c r="E16" s="309">
        <f>D16/3сп!H41</f>
        <v>0</v>
      </c>
      <c r="F16" s="309">
        <f>D16/'5ОР '!D6</f>
        <v>0</v>
      </c>
      <c r="G16" s="11"/>
    </row>
    <row r="17" spans="1:7" ht="12.75">
      <c r="A17" s="19">
        <v>2</v>
      </c>
      <c r="B17" s="95" t="s">
        <v>142</v>
      </c>
      <c r="C17" s="308">
        <v>828</v>
      </c>
      <c r="D17" s="309">
        <v>246</v>
      </c>
      <c r="E17" s="309">
        <f>D17/3сп!H41</f>
        <v>246</v>
      </c>
      <c r="F17" s="309">
        <f>D17/'5ОР '!D6</f>
        <v>246</v>
      </c>
      <c r="G17" s="11"/>
    </row>
    <row r="18" spans="1:7" ht="12.75">
      <c r="A18" s="19"/>
      <c r="B18" s="33" t="s">
        <v>79</v>
      </c>
      <c r="C18" s="310">
        <v>798</v>
      </c>
      <c r="D18" s="311">
        <v>408</v>
      </c>
      <c r="E18" s="309">
        <f>D18/3сп!H41</f>
        <v>408</v>
      </c>
      <c r="F18" s="309">
        <f>D18/'5ОР '!D6</f>
        <v>408</v>
      </c>
      <c r="G18" s="11"/>
    </row>
    <row r="19" spans="1:7" ht="12.75">
      <c r="A19" s="19"/>
      <c r="B19" s="33" t="s">
        <v>395</v>
      </c>
      <c r="C19" s="296">
        <v>0</v>
      </c>
      <c r="D19" s="296">
        <v>0</v>
      </c>
      <c r="E19" s="312"/>
      <c r="F19" s="312"/>
      <c r="G19" s="11"/>
    </row>
    <row r="20" spans="1:7" ht="12.75">
      <c r="A20" s="19"/>
      <c r="B20" s="33" t="s">
        <v>388</v>
      </c>
      <c r="C20" s="296">
        <v>108</v>
      </c>
      <c r="D20" s="296">
        <v>30</v>
      </c>
      <c r="E20" s="312"/>
      <c r="F20" s="312"/>
      <c r="G20" s="11"/>
    </row>
    <row r="21" spans="1:7" ht="12.75">
      <c r="A21" s="19"/>
      <c r="B21" s="33" t="s">
        <v>269</v>
      </c>
      <c r="C21" s="296">
        <v>366</v>
      </c>
      <c r="D21" s="296">
        <v>108</v>
      </c>
      <c r="E21" s="312"/>
      <c r="F21" s="312"/>
      <c r="G21" s="11"/>
    </row>
    <row r="22" spans="1:7" ht="12.75">
      <c r="A22" s="19"/>
      <c r="B22" s="33" t="s">
        <v>328</v>
      </c>
      <c r="C22" s="296">
        <v>324</v>
      </c>
      <c r="D22" s="296">
        <v>102</v>
      </c>
      <c r="E22" s="312"/>
      <c r="F22" s="312"/>
      <c r="G22" s="11"/>
    </row>
    <row r="23" spans="1:7" ht="12.75">
      <c r="A23" s="19"/>
      <c r="B23" s="33" t="s">
        <v>327</v>
      </c>
      <c r="C23" s="296">
        <v>0</v>
      </c>
      <c r="D23" s="296">
        <v>0</v>
      </c>
      <c r="E23" s="312"/>
      <c r="F23" s="312"/>
      <c r="G23" s="11"/>
    </row>
    <row r="24" spans="1:7" ht="12.75">
      <c r="A24" s="19"/>
      <c r="B24" s="33" t="s">
        <v>184</v>
      </c>
      <c r="C24" s="296">
        <v>0</v>
      </c>
      <c r="D24" s="296">
        <v>0</v>
      </c>
      <c r="E24" s="312"/>
      <c r="F24" s="312"/>
      <c r="G24" s="11"/>
    </row>
    <row r="25" spans="1:7" ht="12.75">
      <c r="A25" s="19"/>
      <c r="B25" s="33" t="s">
        <v>380</v>
      </c>
      <c r="C25" s="296">
        <v>30</v>
      </c>
      <c r="D25" s="296">
        <v>6</v>
      </c>
      <c r="E25" s="309">
        <f>D25/3сп!H41</f>
        <v>6</v>
      </c>
      <c r="F25" s="309">
        <f>D25/'5ОР '!D6</f>
        <v>6</v>
      </c>
      <c r="G25" s="11"/>
    </row>
    <row r="26" spans="1:7" ht="12.75">
      <c r="A26" s="19"/>
      <c r="B26" s="33" t="s">
        <v>264</v>
      </c>
      <c r="C26" s="296">
        <v>0</v>
      </c>
      <c r="D26" s="296">
        <v>0</v>
      </c>
      <c r="E26" s="309">
        <f>D26/3сп!H41</f>
        <v>0</v>
      </c>
      <c r="F26" s="309">
        <f>D26/'5ОР '!D6</f>
        <v>0</v>
      </c>
      <c r="G26" s="11"/>
    </row>
    <row r="27" spans="1:7" ht="12.75">
      <c r="A27" s="19">
        <v>3</v>
      </c>
      <c r="B27" s="95" t="s">
        <v>169</v>
      </c>
      <c r="C27" s="308">
        <v>77</v>
      </c>
      <c r="D27" s="309">
        <v>116</v>
      </c>
      <c r="E27" s="309">
        <f>D27/3сп!H41</f>
        <v>116</v>
      </c>
      <c r="F27" s="309">
        <f>D27/'5ОР '!D6</f>
        <v>116</v>
      </c>
      <c r="G27" s="11"/>
    </row>
    <row r="28" spans="1:7" ht="12.75">
      <c r="A28" s="19"/>
      <c r="B28" s="33" t="s">
        <v>172</v>
      </c>
      <c r="C28" s="310">
        <v>31</v>
      </c>
      <c r="D28" s="311">
        <v>43</v>
      </c>
      <c r="E28" s="309">
        <f>D28/3сп!H41</f>
        <v>43</v>
      </c>
      <c r="F28" s="309">
        <f>D28/'5ОР '!D6</f>
        <v>43</v>
      </c>
      <c r="G28" s="11"/>
    </row>
    <row r="29" spans="1:7" ht="12.75">
      <c r="A29" s="19"/>
      <c r="B29" s="33" t="s">
        <v>395</v>
      </c>
      <c r="C29" s="296">
        <v>0</v>
      </c>
      <c r="D29" s="296">
        <v>0</v>
      </c>
      <c r="E29" s="312"/>
      <c r="F29" s="312"/>
      <c r="G29" s="11"/>
    </row>
    <row r="30" spans="1:7" ht="12.75">
      <c r="A30" s="19"/>
      <c r="B30" s="33" t="s">
        <v>388</v>
      </c>
      <c r="C30" s="296">
        <v>7</v>
      </c>
      <c r="D30" s="296">
        <v>7</v>
      </c>
      <c r="E30" s="312"/>
      <c r="F30" s="312"/>
      <c r="G30" s="11"/>
    </row>
    <row r="31" spans="1:7" ht="12.75">
      <c r="A31" s="19"/>
      <c r="B31" s="33" t="s">
        <v>269</v>
      </c>
      <c r="C31" s="296">
        <v>14</v>
      </c>
      <c r="D31" s="296">
        <v>21</v>
      </c>
      <c r="E31" s="312"/>
      <c r="F31" s="312"/>
      <c r="G31" s="11"/>
    </row>
    <row r="32" spans="1:7" ht="12.75">
      <c r="A32" s="19"/>
      <c r="B32" s="33" t="s">
        <v>328</v>
      </c>
      <c r="C32" s="296">
        <v>10</v>
      </c>
      <c r="D32" s="296">
        <v>15</v>
      </c>
      <c r="E32" s="312"/>
      <c r="F32" s="312"/>
      <c r="G32" s="11"/>
    </row>
    <row r="33" spans="1:7" ht="12.75">
      <c r="A33" s="19"/>
      <c r="B33" s="33" t="s">
        <v>263</v>
      </c>
      <c r="C33" s="296">
        <v>0</v>
      </c>
      <c r="D33" s="296">
        <v>0</v>
      </c>
      <c r="E33" s="312"/>
      <c r="F33" s="312"/>
      <c r="G33" s="11"/>
    </row>
    <row r="34" spans="1:7" ht="12.75">
      <c r="A34" s="19"/>
      <c r="B34" s="33" t="s">
        <v>184</v>
      </c>
      <c r="C34" s="296">
        <v>0</v>
      </c>
      <c r="D34" s="296">
        <v>0</v>
      </c>
      <c r="E34" s="312"/>
      <c r="F34" s="312"/>
      <c r="G34" s="11"/>
    </row>
    <row r="35" spans="1:7" ht="12.75">
      <c r="A35" s="19"/>
      <c r="B35" s="33" t="s">
        <v>380</v>
      </c>
      <c r="C35" s="296">
        <v>38</v>
      </c>
      <c r="D35" s="296">
        <v>57</v>
      </c>
      <c r="E35" s="309">
        <f>D35/3сп!H41</f>
        <v>57</v>
      </c>
      <c r="F35" s="309">
        <f>D35/'5ОР '!D6</f>
        <v>57</v>
      </c>
      <c r="G35" s="11"/>
    </row>
    <row r="36" spans="1:7" ht="12.75">
      <c r="A36" s="19"/>
      <c r="B36" s="33" t="s">
        <v>264</v>
      </c>
      <c r="C36" s="296">
        <v>8</v>
      </c>
      <c r="D36" s="296">
        <v>16</v>
      </c>
      <c r="E36" s="309">
        <f>D36/3сп!H41</f>
        <v>16</v>
      </c>
      <c r="F36" s="309">
        <f>D36/'5ОР '!D6</f>
        <v>16</v>
      </c>
      <c r="G36" s="11"/>
    </row>
    <row r="37" spans="1:7" ht="12.75">
      <c r="A37" s="19">
        <v>4</v>
      </c>
      <c r="B37" s="95" t="s">
        <v>195</v>
      </c>
      <c r="C37" s="308">
        <v>137</v>
      </c>
      <c r="D37" s="309">
        <v>9</v>
      </c>
      <c r="E37" s="309">
        <f>D37/3сп!H41</f>
        <v>9</v>
      </c>
      <c r="F37" s="309">
        <f>D37/'5ОР '!D6</f>
        <v>9</v>
      </c>
      <c r="G37" s="11"/>
    </row>
    <row r="38" spans="1:7" ht="12.75">
      <c r="A38" s="19"/>
      <c r="B38" s="33" t="s">
        <v>79</v>
      </c>
      <c r="C38" s="310">
        <v>132</v>
      </c>
      <c r="D38" s="311">
        <v>7</v>
      </c>
      <c r="E38" s="309">
        <f>D38/3сп!H41</f>
        <v>7</v>
      </c>
      <c r="F38" s="309">
        <f>D38/'5ОР '!D6</f>
        <v>7</v>
      </c>
      <c r="G38" s="11"/>
    </row>
    <row r="39" spans="1:7" ht="12.75">
      <c r="A39" s="19"/>
      <c r="B39" s="33" t="s">
        <v>395</v>
      </c>
      <c r="C39" s="313">
        <v>0</v>
      </c>
      <c r="D39" s="313">
        <v>0</v>
      </c>
      <c r="E39" s="312"/>
      <c r="F39" s="312"/>
      <c r="G39" s="11"/>
    </row>
    <row r="40" spans="1:7" ht="12.75">
      <c r="A40" s="19"/>
      <c r="B40" s="33" t="s">
        <v>388</v>
      </c>
      <c r="C40" s="313">
        <v>25</v>
      </c>
      <c r="D40" s="313">
        <v>1</v>
      </c>
      <c r="E40" s="312"/>
      <c r="F40" s="312"/>
      <c r="G40" s="11"/>
    </row>
    <row r="41" spans="1:7" ht="12.75">
      <c r="A41" s="19"/>
      <c r="B41" s="33" t="s">
        <v>269</v>
      </c>
      <c r="C41" s="313">
        <v>33</v>
      </c>
      <c r="D41" s="313">
        <v>2</v>
      </c>
      <c r="E41" s="312"/>
      <c r="F41" s="312"/>
      <c r="G41" s="11"/>
    </row>
    <row r="42" spans="1:7" ht="12.75">
      <c r="A42" s="19"/>
      <c r="B42" s="33" t="s">
        <v>328</v>
      </c>
      <c r="C42" s="313">
        <v>74</v>
      </c>
      <c r="D42" s="313">
        <v>4</v>
      </c>
      <c r="E42" s="312"/>
      <c r="F42" s="312"/>
      <c r="G42" s="11"/>
    </row>
    <row r="43" spans="1:7" ht="12.75">
      <c r="A43" s="19"/>
      <c r="B43" s="33" t="s">
        <v>327</v>
      </c>
      <c r="C43" s="313">
        <v>0</v>
      </c>
      <c r="D43" s="313">
        <v>0</v>
      </c>
      <c r="E43" s="312"/>
      <c r="F43" s="312"/>
      <c r="G43" s="11"/>
    </row>
    <row r="44" spans="1:7" ht="12.75">
      <c r="A44" s="19"/>
      <c r="B44" s="33" t="s">
        <v>184</v>
      </c>
      <c r="C44" s="313">
        <v>0</v>
      </c>
      <c r="D44" s="313">
        <v>0</v>
      </c>
      <c r="E44" s="312"/>
      <c r="F44" s="312"/>
      <c r="G44" s="11"/>
    </row>
    <row r="45" spans="1:7" ht="12.75">
      <c r="A45" s="19"/>
      <c r="B45" s="33" t="s">
        <v>380</v>
      </c>
      <c r="C45" s="313">
        <v>0</v>
      </c>
      <c r="D45" s="313">
        <v>0</v>
      </c>
      <c r="E45" s="309">
        <f>D45/3сп!H41</f>
        <v>0</v>
      </c>
      <c r="F45" s="309">
        <f>D45/'5ОР '!D6</f>
        <v>0</v>
      </c>
      <c r="G45" s="11"/>
    </row>
    <row r="46" spans="1:7" ht="12.75">
      <c r="A46" s="19"/>
      <c r="B46" s="33" t="s">
        <v>264</v>
      </c>
      <c r="C46" s="313">
        <v>5</v>
      </c>
      <c r="D46" s="313">
        <v>2</v>
      </c>
      <c r="E46" s="309">
        <f>D46/3сп!H41</f>
        <v>2</v>
      </c>
      <c r="F46" s="309">
        <f>D46/'5ОР '!D6</f>
        <v>2</v>
      </c>
      <c r="G46" s="11"/>
    </row>
    <row r="47" spans="1:7" ht="15.75" customHeight="1">
      <c r="A47" s="298">
        <v>5</v>
      </c>
      <c r="B47" s="146" t="s">
        <v>394</v>
      </c>
      <c r="C47" s="308">
        <v>26</v>
      </c>
      <c r="D47" s="309">
        <v>56</v>
      </c>
      <c r="E47" s="309">
        <f>D47/3сп!H41</f>
        <v>56</v>
      </c>
      <c r="F47" s="309">
        <f>D47/'5ОР '!D6</f>
        <v>56</v>
      </c>
      <c r="G47" s="11"/>
    </row>
    <row r="48" spans="1:7" ht="15.75" customHeight="1">
      <c r="A48" s="299"/>
      <c r="B48" s="76" t="s">
        <v>239</v>
      </c>
      <c r="C48" s="296">
        <v>21</v>
      </c>
      <c r="D48" s="296">
        <v>42</v>
      </c>
      <c r="E48" s="312"/>
      <c r="F48" s="312"/>
      <c r="G48" s="11"/>
    </row>
    <row r="49" spans="1:7" ht="15.75" customHeight="1">
      <c r="A49" s="299"/>
      <c r="B49" s="76" t="s">
        <v>12</v>
      </c>
      <c r="C49" s="296">
        <v>3</v>
      </c>
      <c r="D49" s="296">
        <v>9</v>
      </c>
      <c r="E49" s="312"/>
      <c r="F49" s="312"/>
      <c r="G49" s="11"/>
    </row>
    <row r="50" spans="1:7" ht="15.75" customHeight="1">
      <c r="A50" s="299"/>
      <c r="B50" s="76" t="s">
        <v>356</v>
      </c>
      <c r="C50" s="296">
        <v>2</v>
      </c>
      <c r="D50" s="296">
        <v>5</v>
      </c>
      <c r="E50" s="312"/>
      <c r="F50" s="312"/>
      <c r="G50" s="11"/>
    </row>
    <row r="51" spans="1:7" ht="12.75">
      <c r="A51" s="300"/>
      <c r="B51" s="132" t="s">
        <v>159</v>
      </c>
      <c r="C51" s="296">
        <v>0</v>
      </c>
      <c r="D51" s="296">
        <v>0</v>
      </c>
      <c r="E51" s="312"/>
      <c r="F51" s="312"/>
      <c r="G51" s="11"/>
    </row>
    <row r="52" spans="1:7" ht="12.75">
      <c r="A52" s="298">
        <v>6</v>
      </c>
      <c r="B52" s="95" t="s">
        <v>392</v>
      </c>
      <c r="C52" s="308">
        <v>0</v>
      </c>
      <c r="D52" s="309">
        <v>0</v>
      </c>
      <c r="E52" s="309">
        <f>D52/3сп!H41</f>
        <v>0</v>
      </c>
      <c r="F52" s="309">
        <f>D52/'5ОР '!D6</f>
        <v>0</v>
      </c>
      <c r="G52" s="11"/>
    </row>
    <row r="53" spans="1:7" ht="12.75">
      <c r="A53" s="299"/>
      <c r="B53" s="33" t="s">
        <v>395</v>
      </c>
      <c r="C53" s="296">
        <v>0</v>
      </c>
      <c r="D53" s="296">
        <v>0</v>
      </c>
      <c r="E53" s="312"/>
      <c r="F53" s="312"/>
      <c r="G53" s="11"/>
    </row>
    <row r="54" spans="1:7" ht="12.75">
      <c r="A54" s="299"/>
      <c r="B54" s="33" t="s">
        <v>388</v>
      </c>
      <c r="C54" s="296">
        <v>0</v>
      </c>
      <c r="D54" s="296">
        <v>0</v>
      </c>
      <c r="E54" s="312"/>
      <c r="F54" s="312"/>
      <c r="G54" s="11"/>
    </row>
    <row r="55" spans="1:7" ht="12.75">
      <c r="A55" s="299"/>
      <c r="B55" s="33" t="s">
        <v>269</v>
      </c>
      <c r="C55" s="296">
        <v>0</v>
      </c>
      <c r="D55" s="296">
        <v>0</v>
      </c>
      <c r="E55" s="312"/>
      <c r="F55" s="312"/>
      <c r="G55" s="11"/>
    </row>
    <row r="56" spans="1:7" ht="12.75">
      <c r="A56" s="299"/>
      <c r="B56" s="33" t="s">
        <v>328</v>
      </c>
      <c r="C56" s="296">
        <v>0</v>
      </c>
      <c r="D56" s="296">
        <v>0</v>
      </c>
      <c r="E56" s="312"/>
      <c r="F56" s="312"/>
      <c r="G56" s="11"/>
    </row>
    <row r="57" spans="1:7" ht="12.75">
      <c r="A57" s="299"/>
      <c r="B57" s="33" t="s">
        <v>327</v>
      </c>
      <c r="C57" s="296">
        <v>0</v>
      </c>
      <c r="D57" s="296">
        <v>0</v>
      </c>
      <c r="E57" s="312"/>
      <c r="F57" s="312"/>
      <c r="G57" s="11"/>
    </row>
    <row r="58" spans="1:7" ht="12.75">
      <c r="A58" s="300"/>
      <c r="B58" s="33" t="s">
        <v>184</v>
      </c>
      <c r="C58" s="296">
        <v>0</v>
      </c>
      <c r="D58" s="296">
        <v>0</v>
      </c>
      <c r="E58" s="312"/>
      <c r="F58" s="312"/>
      <c r="G58" s="11"/>
    </row>
    <row r="59" spans="1:7" ht="12.75">
      <c r="A59" s="19">
        <v>7</v>
      </c>
      <c r="B59" s="95" t="s">
        <v>54</v>
      </c>
      <c r="C59" s="308">
        <v>0</v>
      </c>
      <c r="D59" s="309">
        <v>0</v>
      </c>
      <c r="E59" s="309">
        <f>D59/3сп!H41</f>
        <v>0</v>
      </c>
      <c r="F59" s="309">
        <f>D59/'5ОР '!D6</f>
        <v>0</v>
      </c>
      <c r="G59" s="11"/>
    </row>
    <row r="60" spans="1:7" ht="12.75">
      <c r="A60" s="19"/>
      <c r="B60" s="33" t="s">
        <v>251</v>
      </c>
      <c r="C60" s="296">
        <v>0</v>
      </c>
      <c r="D60" s="301">
        <v>0</v>
      </c>
      <c r="E60" s="312"/>
      <c r="F60" s="312"/>
      <c r="G60" s="11"/>
    </row>
    <row r="61" spans="1:7" ht="12.75">
      <c r="A61" s="19"/>
      <c r="B61" s="33" t="s">
        <v>123</v>
      </c>
      <c r="C61" s="296">
        <v>0</v>
      </c>
      <c r="D61" s="301">
        <v>0</v>
      </c>
      <c r="E61" s="312"/>
      <c r="F61" s="312"/>
      <c r="G61" s="11"/>
    </row>
    <row r="62" spans="1:7" ht="12.75">
      <c r="A62" s="19">
        <v>8</v>
      </c>
      <c r="B62" s="95" t="s">
        <v>157</v>
      </c>
      <c r="C62" s="308">
        <v>605</v>
      </c>
      <c r="D62" s="309">
        <v>32</v>
      </c>
      <c r="E62" s="309">
        <f>D62/3сп!H41</f>
        <v>32</v>
      </c>
      <c r="F62" s="309">
        <f>D62/'5ОР '!D6</f>
        <v>32</v>
      </c>
      <c r="G62" s="11"/>
    </row>
    <row r="63" spans="1:7" ht="12.75">
      <c r="A63" s="19"/>
      <c r="B63" s="33" t="s">
        <v>109</v>
      </c>
      <c r="C63" s="296">
        <v>569</v>
      </c>
      <c r="D63" s="301">
        <v>31</v>
      </c>
      <c r="E63" s="312"/>
      <c r="F63" s="312"/>
      <c r="G63" s="11"/>
    </row>
    <row r="64" spans="1:7" ht="12.75">
      <c r="A64" s="19"/>
      <c r="B64" s="33" t="s">
        <v>165</v>
      </c>
      <c r="C64" s="296">
        <v>36</v>
      </c>
      <c r="D64" s="301">
        <v>1</v>
      </c>
      <c r="E64" s="312"/>
      <c r="F64" s="312"/>
      <c r="G64" s="11"/>
    </row>
    <row r="65" spans="1:7" ht="12.75">
      <c r="A65" s="298"/>
      <c r="B65" s="33" t="s">
        <v>99</v>
      </c>
      <c r="C65" s="296">
        <v>0</v>
      </c>
      <c r="D65" s="301">
        <v>0</v>
      </c>
      <c r="E65" s="312"/>
      <c r="F65" s="312"/>
      <c r="G65" s="11"/>
    </row>
    <row r="66" spans="1:7" ht="12.75">
      <c r="A66" s="300"/>
      <c r="B66" s="33" t="s">
        <v>26</v>
      </c>
      <c r="C66" s="296">
        <v>0</v>
      </c>
      <c r="D66" s="301">
        <v>0</v>
      </c>
      <c r="E66" s="312"/>
      <c r="F66" s="312"/>
      <c r="G66" s="11"/>
    </row>
    <row r="67" spans="1:7" ht="12.75">
      <c r="A67" s="19">
        <v>9</v>
      </c>
      <c r="B67" s="95" t="s">
        <v>401</v>
      </c>
      <c r="C67" s="308">
        <f>SUM(C68:C70)</f>
        <v>0</v>
      </c>
      <c r="D67" s="309">
        <f>SUM(D68:D70)</f>
        <v>0</v>
      </c>
      <c r="E67" s="309">
        <f>D67/3сп!H41</f>
        <v>0</v>
      </c>
      <c r="F67" s="309">
        <f>D67/'5ОР '!D6</f>
        <v>0</v>
      </c>
      <c r="G67" s="11"/>
    </row>
    <row r="68" spans="1:7" ht="12.75">
      <c r="A68" s="19"/>
      <c r="B68" s="33" t="s">
        <v>67</v>
      </c>
      <c r="C68" s="296">
        <v>0</v>
      </c>
      <c r="D68" s="301">
        <v>0</v>
      </c>
      <c r="E68" s="312"/>
      <c r="F68" s="312"/>
      <c r="G68" s="11"/>
    </row>
    <row r="69" spans="1:7" ht="12.75">
      <c r="A69" s="19"/>
      <c r="B69" s="33" t="s">
        <v>64</v>
      </c>
      <c r="C69" s="296">
        <v>0</v>
      </c>
      <c r="D69" s="301">
        <v>0</v>
      </c>
      <c r="E69" s="312"/>
      <c r="F69" s="312"/>
      <c r="G69" s="11"/>
    </row>
    <row r="70" spans="1:7" ht="12.75">
      <c r="A70" s="19"/>
      <c r="B70" s="33" t="s">
        <v>408</v>
      </c>
      <c r="C70" s="296">
        <v>0</v>
      </c>
      <c r="D70" s="301">
        <v>0</v>
      </c>
      <c r="E70" s="312"/>
      <c r="F70" s="312"/>
      <c r="G70" s="11"/>
    </row>
    <row r="71" spans="1:7" ht="12.75">
      <c r="A71" s="302">
        <v>10</v>
      </c>
      <c r="B71" s="95" t="s">
        <v>97</v>
      </c>
      <c r="C71" s="308">
        <v>28</v>
      </c>
      <c r="D71" s="309">
        <v>56</v>
      </c>
      <c r="E71" s="309">
        <f>D71/3сп!H41</f>
        <v>56</v>
      </c>
      <c r="F71" s="309">
        <f>D71/'5ОР '!D6</f>
        <v>56</v>
      </c>
      <c r="G71" s="11"/>
    </row>
    <row r="72" spans="1:7" ht="25.5">
      <c r="A72" s="303"/>
      <c r="B72" s="132" t="s">
        <v>60</v>
      </c>
      <c r="C72" s="296">
        <v>14</v>
      </c>
      <c r="D72" s="301">
        <v>42</v>
      </c>
      <c r="E72" s="312"/>
      <c r="F72" s="312"/>
      <c r="G72" s="11"/>
    </row>
    <row r="73" spans="1:7" ht="15.75" customHeight="1">
      <c r="A73" s="303"/>
      <c r="B73" s="76" t="s">
        <v>197</v>
      </c>
      <c r="C73" s="296">
        <v>14</v>
      </c>
      <c r="D73" s="301">
        <v>14</v>
      </c>
      <c r="E73" s="312"/>
      <c r="F73" s="312"/>
      <c r="G73" s="11"/>
    </row>
    <row r="74" spans="1:7" ht="15.75" customHeight="1">
      <c r="A74" s="299"/>
      <c r="B74" s="76" t="s">
        <v>296</v>
      </c>
      <c r="C74" s="296">
        <v>0</v>
      </c>
      <c r="D74" s="301">
        <v>0</v>
      </c>
      <c r="E74" s="312"/>
      <c r="F74" s="312"/>
      <c r="G74" s="11"/>
    </row>
    <row r="75" spans="1:7" ht="15.75" customHeight="1">
      <c r="A75" s="299"/>
      <c r="B75" s="76" t="s">
        <v>120</v>
      </c>
      <c r="C75" s="296">
        <v>0</v>
      </c>
      <c r="D75" s="301">
        <v>0</v>
      </c>
      <c r="E75" s="312"/>
      <c r="F75" s="312"/>
      <c r="G75" s="11"/>
    </row>
    <row r="76" spans="1:7" ht="15.75" customHeight="1">
      <c r="A76" s="300"/>
      <c r="B76" s="76" t="s">
        <v>57</v>
      </c>
      <c r="C76" s="314">
        <v>0</v>
      </c>
      <c r="D76" s="315">
        <v>0</v>
      </c>
      <c r="E76" s="316"/>
      <c r="F76" s="316"/>
      <c r="G76" s="11"/>
    </row>
    <row r="77" spans="1:7" ht="15.75" customHeight="1">
      <c r="A77" s="37"/>
      <c r="B77" s="304"/>
      <c r="C77" s="307" t="s">
        <v>135</v>
      </c>
      <c r="D77" s="307">
        <f>SUM((((((((((D71+D67)+D62)+D59)+D52)+D47)+D37)+D27)+D17)+D7))</f>
        <v>752</v>
      </c>
      <c r="E77" s="309">
        <f>D77/3сп!H41</f>
        <v>752</v>
      </c>
      <c r="F77" s="309">
        <f>D77/'5ОР '!D6</f>
        <v>752</v>
      </c>
      <c r="G77" s="11"/>
    </row>
  </sheetData>
  <sheetProtection/>
  <mergeCells count="102">
    <mergeCell ref="C3:D3"/>
    <mergeCell ref="E3:F3"/>
    <mergeCell ref="G3:H3"/>
    <mergeCell ref="I3:J3"/>
    <mergeCell ref="W3:X3"/>
    <mergeCell ref="Y3:Z3"/>
    <mergeCell ref="K3:L3"/>
    <mergeCell ref="M3:N3"/>
    <mergeCell ref="O3:P3"/>
    <mergeCell ref="Q3:R3"/>
    <mergeCell ref="S3:T3"/>
    <mergeCell ref="U3:V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M3:CN3"/>
    <mergeCell ref="CO3:CP3"/>
    <mergeCell ref="CI3:CJ3"/>
    <mergeCell ref="CK3:CL3"/>
    <mergeCell ref="CE3:CF3"/>
    <mergeCell ref="CG3:CH3"/>
    <mergeCell ref="CY3:CZ3"/>
    <mergeCell ref="C4:D4"/>
    <mergeCell ref="E4:F4"/>
    <mergeCell ref="G4:H4"/>
    <mergeCell ref="I4:J4"/>
    <mergeCell ref="K4:L4"/>
    <mergeCell ref="M4:N4"/>
    <mergeCell ref="O4:P4"/>
    <mergeCell ref="CU3:CV3"/>
    <mergeCell ref="CW3:CX3"/>
    <mergeCell ref="CQ3:CR3"/>
    <mergeCell ref="CS3:CT3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CY4:CZ4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9.57421875" style="0" customWidth="1"/>
    <col min="2" max="2" width="7.28125" style="0" customWidth="1"/>
    <col min="3" max="3" width="6.8515625" style="0" customWidth="1"/>
    <col min="4" max="4" width="6.57421875" style="0" customWidth="1"/>
    <col min="5" max="5" width="9.00390625" style="0" customWidth="1"/>
    <col min="6" max="6" width="8.00390625" style="0" customWidth="1"/>
    <col min="7" max="7" width="5.8515625" style="0" customWidth="1"/>
    <col min="8" max="8" width="21.7109375" style="0" customWidth="1"/>
    <col min="9" max="9" width="7.140625" style="0" customWidth="1"/>
    <col min="10" max="10" width="7.28125" style="0" customWidth="1"/>
    <col min="11" max="11" width="8.00390625" style="0" customWidth="1"/>
    <col min="12" max="14" width="8.140625" style="0" customWidth="1"/>
    <col min="15" max="15" width="7.421875" style="0" customWidth="1"/>
    <col min="16" max="16" width="6.140625" style="0" customWidth="1"/>
    <col min="17" max="17" width="7.57421875" style="0" customWidth="1"/>
  </cols>
  <sheetData>
    <row r="1" spans="1:15" ht="15.75">
      <c r="A1" s="156" t="s">
        <v>114</v>
      </c>
      <c r="H1" s="156" t="str">
        <f>2пп!B2</f>
        <v>Ромоданівська ЗОШ </v>
      </c>
      <c r="O1" s="227" t="str">
        <f>2пп!H2</f>
        <v>2011-2012 н.р.</v>
      </c>
    </row>
    <row r="2" spans="1:17" ht="12.75">
      <c r="A2" s="5"/>
      <c r="B2" s="5"/>
      <c r="C2" s="5"/>
      <c r="D2" s="5"/>
      <c r="E2" s="317" t="s">
        <v>325</v>
      </c>
      <c r="F2" s="5"/>
      <c r="H2" s="5"/>
      <c r="I2" s="5"/>
      <c r="J2" s="5"/>
      <c r="K2" s="5"/>
      <c r="L2" s="318"/>
      <c r="M2" s="318"/>
      <c r="N2" s="318"/>
      <c r="O2" s="5"/>
      <c r="P2" s="317" t="s">
        <v>326</v>
      </c>
      <c r="Q2" s="5"/>
    </row>
    <row r="3" spans="1:17" ht="45">
      <c r="A3" s="319" t="s">
        <v>92</v>
      </c>
      <c r="B3" s="320" t="s">
        <v>281</v>
      </c>
      <c r="C3" s="320" t="s">
        <v>249</v>
      </c>
      <c r="D3" s="39" t="s">
        <v>156</v>
      </c>
      <c r="E3" s="321" t="s">
        <v>18</v>
      </c>
      <c r="F3" s="322" t="s">
        <v>351</v>
      </c>
      <c r="G3" s="16"/>
      <c r="H3" s="323" t="s">
        <v>372</v>
      </c>
      <c r="I3" s="158" t="s">
        <v>345</v>
      </c>
      <c r="J3" s="158" t="s">
        <v>411</v>
      </c>
      <c r="K3" s="158" t="s">
        <v>396</v>
      </c>
      <c r="L3" s="158" t="s">
        <v>336</v>
      </c>
      <c r="M3" s="158" t="s">
        <v>112</v>
      </c>
      <c r="N3" s="158" t="s">
        <v>287</v>
      </c>
      <c r="O3" s="158" t="s">
        <v>215</v>
      </c>
      <c r="P3" s="324" t="s">
        <v>28</v>
      </c>
      <c r="Q3" s="274" t="s">
        <v>413</v>
      </c>
    </row>
    <row r="4" spans="1:17" ht="15">
      <c r="A4" s="325" t="s">
        <v>228</v>
      </c>
      <c r="B4" s="326"/>
      <c r="C4" s="326"/>
      <c r="D4" s="326"/>
      <c r="E4" s="109">
        <f>SUM(B4:D4)</f>
        <v>0</v>
      </c>
      <c r="F4" s="327" t="e">
        <f>E4/'5ОР '!C6</f>
        <v>#DIV/0!</v>
      </c>
      <c r="G4" s="16"/>
      <c r="H4" s="325" t="s">
        <v>228</v>
      </c>
      <c r="I4" s="326"/>
      <c r="J4" s="326"/>
      <c r="K4" s="326"/>
      <c r="L4" s="326"/>
      <c r="M4" s="326"/>
      <c r="N4" s="326"/>
      <c r="O4" s="328">
        <f>SUM(I4:N4)</f>
        <v>0</v>
      </c>
      <c r="P4" s="326"/>
      <c r="Q4" s="329" t="e">
        <f>P4/SUM(O4:P4)</f>
        <v>#DIV/0!</v>
      </c>
    </row>
    <row r="5" spans="1:17" ht="15">
      <c r="A5" s="325" t="s">
        <v>276</v>
      </c>
      <c r="B5" s="326"/>
      <c r="C5" s="326"/>
      <c r="D5" s="326"/>
      <c r="E5" s="109">
        <f>SUM(B5:D5)</f>
        <v>0</v>
      </c>
      <c r="F5" s="327">
        <f>E5/'5ОР '!D6</f>
        <v>0</v>
      </c>
      <c r="G5" s="16"/>
      <c r="H5" s="325" t="s">
        <v>276</v>
      </c>
      <c r="I5" s="326"/>
      <c r="J5" s="326"/>
      <c r="K5" s="326"/>
      <c r="L5" s="326"/>
      <c r="M5" s="326"/>
      <c r="N5" s="326"/>
      <c r="O5" s="328">
        <f>SUM(I5:L5)</f>
        <v>0</v>
      </c>
      <c r="P5" s="326"/>
      <c r="Q5" s="329" t="e">
        <f>P5/SUM(O5:P5)</f>
        <v>#DIV/0!</v>
      </c>
    </row>
    <row r="6" spans="1:17" ht="15">
      <c r="A6" s="325" t="s">
        <v>125</v>
      </c>
      <c r="B6" s="326"/>
      <c r="C6" s="326"/>
      <c r="D6" s="326"/>
      <c r="E6" s="109">
        <f>SUM(B6:D6)</f>
        <v>0</v>
      </c>
      <c r="F6" s="327" t="e">
        <f>E6/'5ОР '!E6</f>
        <v>#DIV/0!</v>
      </c>
      <c r="G6" s="16"/>
      <c r="H6" s="325" t="s">
        <v>125</v>
      </c>
      <c r="I6" s="326"/>
      <c r="J6" s="326"/>
      <c r="K6" s="326"/>
      <c r="L6" s="326"/>
      <c r="M6" s="326"/>
      <c r="N6" s="326"/>
      <c r="O6" s="328">
        <f>SUM(I6:L6)</f>
        <v>0</v>
      </c>
      <c r="P6" s="326"/>
      <c r="Q6" s="329" t="e">
        <f>P6/SUM(O6:P6)</f>
        <v>#DIV/0!</v>
      </c>
    </row>
    <row r="7" spans="1:17" ht="38.25">
      <c r="A7" s="330" t="s">
        <v>38</v>
      </c>
      <c r="B7" s="331">
        <f>SUM(B4:B6)</f>
        <v>0</v>
      </c>
      <c r="C7" s="331">
        <f>SUM(C4:C6)</f>
        <v>0</v>
      </c>
      <c r="D7" s="331">
        <f>SUM(D4:D6)</f>
        <v>0</v>
      </c>
      <c r="E7" s="332">
        <f>SUM(E4:E6)</f>
        <v>0</v>
      </c>
      <c r="F7" s="333">
        <f>E7/'5ОР '!F6</f>
        <v>0</v>
      </c>
      <c r="G7" s="16"/>
      <c r="H7" s="334" t="s">
        <v>247</v>
      </c>
      <c r="I7" s="92">
        <f aca="true" t="shared" si="0" ref="I7:P7">SUM(I4:I6)</f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335" t="e">
        <f>P7/SUM(O7:P7)</f>
        <v>#DIV/0!</v>
      </c>
    </row>
    <row r="8" spans="1:17" ht="12.75">
      <c r="A8" s="18" t="s">
        <v>393</v>
      </c>
      <c r="B8" s="327" t="e">
        <f>B7/$E$7</f>
        <v>#DIV/0!</v>
      </c>
      <c r="C8" s="327" t="e">
        <f>C7/$E$7</f>
        <v>#DIV/0!</v>
      </c>
      <c r="D8" s="327" t="e">
        <f>D7/$E$7</f>
        <v>#DIV/0!</v>
      </c>
      <c r="E8" s="327" t="e">
        <f>E7/$E$7</f>
        <v>#DIV/0!</v>
      </c>
      <c r="F8" s="250"/>
      <c r="G8" s="54"/>
      <c r="H8" s="76" t="s">
        <v>40</v>
      </c>
      <c r="I8" s="336" t="e">
        <f aca="true" t="shared" si="1" ref="I8:O8">I7/$O$7</f>
        <v>#DIV/0!</v>
      </c>
      <c r="J8" s="336" t="e">
        <f t="shared" si="1"/>
        <v>#DIV/0!</v>
      </c>
      <c r="K8" s="336" t="e">
        <f t="shared" si="1"/>
        <v>#DIV/0!</v>
      </c>
      <c r="L8" s="336" t="e">
        <f t="shared" si="1"/>
        <v>#DIV/0!</v>
      </c>
      <c r="M8" s="336" t="e">
        <f t="shared" si="1"/>
        <v>#DIV/0!</v>
      </c>
      <c r="N8" s="337" t="e">
        <f t="shared" si="1"/>
        <v>#DIV/0!</v>
      </c>
      <c r="O8" s="338" t="e">
        <f t="shared" si="1"/>
        <v>#DIV/0!</v>
      </c>
      <c r="P8" s="250"/>
      <c r="Q8" s="37"/>
    </row>
    <row r="9" spans="1:15" ht="12.75">
      <c r="A9" s="37"/>
      <c r="B9" s="37"/>
      <c r="C9" s="37"/>
      <c r="D9" s="37"/>
      <c r="E9" s="37"/>
      <c r="H9" s="37"/>
      <c r="I9" s="37"/>
      <c r="J9" s="37"/>
      <c r="K9" s="37"/>
      <c r="L9" s="37"/>
      <c r="M9" s="37"/>
      <c r="N9" s="37"/>
      <c r="O9" s="37"/>
    </row>
    <row r="10" spans="1:3" ht="12.75">
      <c r="A10" s="481"/>
      <c r="B10" s="481"/>
      <c r="C10" s="481"/>
    </row>
    <row r="11" spans="1:15" ht="12.75">
      <c r="A11" s="482"/>
      <c r="B11" s="482"/>
      <c r="C11" s="482"/>
      <c r="D11" s="482"/>
      <c r="E11" s="482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6" ht="53.25">
      <c r="A12" s="339" t="s">
        <v>53</v>
      </c>
      <c r="B12" s="483" t="s">
        <v>209</v>
      </c>
      <c r="C12" s="483"/>
      <c r="D12" s="483"/>
      <c r="E12" s="483"/>
      <c r="F12" s="22" t="s">
        <v>115</v>
      </c>
      <c r="G12" s="479" t="s">
        <v>209</v>
      </c>
      <c r="H12" s="484"/>
      <c r="I12" s="157" t="s">
        <v>115</v>
      </c>
      <c r="J12" s="479" t="s">
        <v>209</v>
      </c>
      <c r="K12" s="480"/>
      <c r="L12" s="480"/>
      <c r="M12" s="341"/>
      <c r="N12" s="340"/>
      <c r="O12" s="157" t="s">
        <v>115</v>
      </c>
      <c r="P12" s="11"/>
    </row>
    <row r="13" spans="1:16" ht="12.75">
      <c r="A13" s="76" t="s">
        <v>228</v>
      </c>
      <c r="B13" s="476"/>
      <c r="C13" s="477"/>
      <c r="D13" s="477"/>
      <c r="E13" s="478"/>
      <c r="F13" s="30"/>
      <c r="G13" s="476"/>
      <c r="H13" s="478"/>
      <c r="I13" s="30"/>
      <c r="J13" s="476"/>
      <c r="K13" s="477"/>
      <c r="L13" s="478"/>
      <c r="M13" s="342"/>
      <c r="N13" s="342"/>
      <c r="O13" s="30"/>
      <c r="P13" s="11"/>
    </row>
    <row r="14" spans="1:16" ht="12.75">
      <c r="A14" s="76" t="s">
        <v>276</v>
      </c>
      <c r="B14" s="476"/>
      <c r="C14" s="477"/>
      <c r="D14" s="477"/>
      <c r="E14" s="478"/>
      <c r="F14" s="30"/>
      <c r="G14" s="476"/>
      <c r="H14" s="478"/>
      <c r="I14" s="30"/>
      <c r="J14" s="476"/>
      <c r="K14" s="477"/>
      <c r="L14" s="478"/>
      <c r="M14" s="342"/>
      <c r="N14" s="342"/>
      <c r="O14" s="30"/>
      <c r="P14" s="11"/>
    </row>
    <row r="15" spans="1:16" ht="12.75">
      <c r="A15" s="76" t="s">
        <v>125</v>
      </c>
      <c r="B15" s="476"/>
      <c r="C15" s="477"/>
      <c r="D15" s="477"/>
      <c r="E15" s="478"/>
      <c r="F15" s="30"/>
      <c r="G15" s="476"/>
      <c r="H15" s="478"/>
      <c r="I15" s="30"/>
      <c r="J15" s="476"/>
      <c r="K15" s="477"/>
      <c r="L15" s="478"/>
      <c r="M15" s="342"/>
      <c r="N15" s="342"/>
      <c r="O15" s="30"/>
      <c r="P15" s="11"/>
    </row>
    <row r="16" spans="1:16" ht="15">
      <c r="A16" s="343" t="s">
        <v>37</v>
      </c>
      <c r="B16" s="44"/>
      <c r="C16" s="344"/>
      <c r="D16" s="344"/>
      <c r="E16" s="138"/>
      <c r="F16" s="328">
        <f>SUM(F13:F15)</f>
        <v>0</v>
      </c>
      <c r="G16" s="44"/>
      <c r="H16" s="138"/>
      <c r="I16" s="328">
        <f>SUM(I13:I15)</f>
        <v>0</v>
      </c>
      <c r="J16" s="44"/>
      <c r="K16" s="344"/>
      <c r="L16" s="138"/>
      <c r="M16" s="30"/>
      <c r="N16" s="30"/>
      <c r="O16" s="328">
        <f>SUM(O13:O15)</f>
        <v>0</v>
      </c>
      <c r="P16" s="11"/>
    </row>
    <row r="17" spans="1:16" ht="12.75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3"/>
      <c r="M17" s="345"/>
      <c r="N17" s="345"/>
      <c r="O17" s="346"/>
      <c r="P17" s="5"/>
    </row>
    <row r="18" spans="1:17" ht="13.5">
      <c r="A18" s="347" t="s">
        <v>217</v>
      </c>
      <c r="B18" s="348" t="s">
        <v>170</v>
      </c>
      <c r="C18" s="349"/>
      <c r="D18" s="349"/>
      <c r="E18" s="350">
        <f>E4</f>
        <v>0</v>
      </c>
      <c r="F18" s="348" t="s">
        <v>208</v>
      </c>
      <c r="G18" s="348"/>
      <c r="H18" s="349"/>
      <c r="I18" s="350">
        <f>E5</f>
        <v>0</v>
      </c>
      <c r="J18" s="348" t="s">
        <v>21</v>
      </c>
      <c r="K18" s="348" t="s">
        <v>200</v>
      </c>
      <c r="L18" s="351"/>
      <c r="M18" s="352"/>
      <c r="N18" s="352"/>
      <c r="O18" s="347">
        <f>E6</f>
        <v>0</v>
      </c>
      <c r="P18" s="353" t="s">
        <v>117</v>
      </c>
      <c r="Q18" s="11"/>
    </row>
    <row r="19" spans="1:17" ht="13.5">
      <c r="A19" s="354" t="s">
        <v>100</v>
      </c>
      <c r="B19" s="355" t="s">
        <v>170</v>
      </c>
      <c r="E19" s="356">
        <f>O4</f>
        <v>0</v>
      </c>
      <c r="F19" s="355" t="s">
        <v>208</v>
      </c>
      <c r="I19" s="356">
        <f>O5</f>
        <v>0</v>
      </c>
      <c r="J19" s="355" t="s">
        <v>21</v>
      </c>
      <c r="K19" s="355" t="s">
        <v>200</v>
      </c>
      <c r="L19" s="54"/>
      <c r="M19" s="352"/>
      <c r="N19" s="352"/>
      <c r="O19" s="354">
        <f>O6</f>
        <v>0</v>
      </c>
      <c r="P19" s="357" t="s">
        <v>117</v>
      </c>
      <c r="Q19" s="11"/>
    </row>
    <row r="20" spans="1:17" ht="13.5">
      <c r="A20" s="358" t="s">
        <v>278</v>
      </c>
      <c r="B20" s="359" t="s">
        <v>170</v>
      </c>
      <c r="C20" s="359"/>
      <c r="D20" s="359"/>
      <c r="E20" s="360">
        <f>P4</f>
        <v>0</v>
      </c>
      <c r="F20" s="359" t="s">
        <v>208</v>
      </c>
      <c r="G20" s="359"/>
      <c r="H20" s="359"/>
      <c r="I20" s="360">
        <f>P5</f>
        <v>0</v>
      </c>
      <c r="J20" s="359" t="s">
        <v>21</v>
      </c>
      <c r="K20" s="359" t="s">
        <v>200</v>
      </c>
      <c r="L20" s="361"/>
      <c r="M20" s="362"/>
      <c r="N20" s="362"/>
      <c r="O20" s="358">
        <f>P6</f>
        <v>0</v>
      </c>
      <c r="P20" s="361" t="s">
        <v>19</v>
      </c>
      <c r="Q20" s="11"/>
    </row>
    <row r="21" spans="1:16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04"/>
      <c r="M21" s="46"/>
      <c r="N21" s="46"/>
      <c r="O21" s="250"/>
      <c r="P21" s="37"/>
    </row>
  </sheetData>
  <sheetProtection/>
  <mergeCells count="14">
    <mergeCell ref="A10:C10"/>
    <mergeCell ref="A11:E11"/>
    <mergeCell ref="B12:E12"/>
    <mergeCell ref="G12:H12"/>
    <mergeCell ref="J12:L12"/>
    <mergeCell ref="B13:E13"/>
    <mergeCell ref="G13:H13"/>
    <mergeCell ref="J13:L13"/>
    <mergeCell ref="B14:E14"/>
    <mergeCell ref="G14:H14"/>
    <mergeCell ref="J14:L14"/>
    <mergeCell ref="B15:E15"/>
    <mergeCell ref="G15:H15"/>
    <mergeCell ref="J15:L15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 CUTIE!</dc:creator>
  <cp:keywords/>
  <dc:description/>
  <cp:lastModifiedBy>PK1</cp:lastModifiedBy>
  <dcterms:created xsi:type="dcterms:W3CDTF">2012-04-26T20:43:15Z</dcterms:created>
  <dcterms:modified xsi:type="dcterms:W3CDTF">2012-04-27T11:18:55Z</dcterms:modified>
  <cp:category/>
  <cp:version/>
  <cp:contentType/>
  <cp:contentStatus/>
</cp:coreProperties>
</file>